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Tiburon Place\3.0 Finance\3.9 CDLAC\Round 3 - Application 2021 (Tib)\Final Docs (Tib)\"/>
    </mc:Choice>
  </mc:AlternateContent>
  <xr:revisionPtr revIDLastSave="0" documentId="13_ncr:1_{D9319196-CD09-46E6-95F6-9E8054B4B1AE}" xr6:coauthVersionLast="47" xr6:coauthVersionMax="47" xr10:uidLastSave="{00000000-0000-0000-0000-000000000000}"/>
  <bookViews>
    <workbookView xWindow="2037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 i="7" l="1"/>
  <c r="I9" i="7"/>
  <c r="AI8" i="7"/>
  <c r="AK8" i="7"/>
  <c r="AM8" i="7"/>
  <c r="AO8" i="7"/>
  <c r="AQ8" i="7"/>
  <c r="AS8" i="7"/>
  <c r="AU8" i="7"/>
  <c r="AW8" i="7"/>
  <c r="AY8" i="7"/>
  <c r="BA8" i="7"/>
  <c r="BC8" i="7"/>
  <c r="BE8" i="7"/>
  <c r="BG8" i="7"/>
  <c r="BI8" i="7"/>
  <c r="BK8" i="7"/>
  <c r="BM8" i="7"/>
  <c r="BO8" i="7"/>
  <c r="BQ8" i="7"/>
  <c r="BS8" i="7"/>
  <c r="BU8" i="7"/>
  <c r="BW8" i="7"/>
  <c r="BY8" i="7"/>
  <c r="CA8" i="7"/>
  <c r="CC8" i="7"/>
  <c r="CE8" i="7"/>
  <c r="CG8" i="7"/>
  <c r="CI8" i="7"/>
  <c r="CK8" i="7"/>
  <c r="CM8" i="7"/>
  <c r="CO8" i="7"/>
  <c r="CQ8" i="7"/>
  <c r="CS8" i="7"/>
  <c r="CU8" i="7"/>
  <c r="CW8" i="7"/>
  <c r="CY8" i="7"/>
  <c r="DA8" i="7"/>
  <c r="DC8" i="7"/>
  <c r="DE8" i="7"/>
  <c r="DG8" i="7"/>
  <c r="DI8" i="7"/>
  <c r="DK8" i="7"/>
  <c r="DM8" i="7"/>
  <c r="DO8" i="7"/>
  <c r="DQ8" i="7"/>
  <c r="DS8" i="7"/>
  <c r="DU8" i="7"/>
  <c r="DW8" i="7"/>
  <c r="DY8" i="7"/>
  <c r="EA8" i="7"/>
  <c r="EC8" i="7"/>
  <c r="EE8" i="7"/>
  <c r="EG8" i="7"/>
  <c r="EI8" i="7"/>
  <c r="EK8" i="7"/>
  <c r="EM8" i="7"/>
  <c r="EO8" i="7"/>
  <c r="EQ8" i="7"/>
  <c r="ES8" i="7"/>
  <c r="EU8" i="7"/>
  <c r="EW8" i="7"/>
  <c r="EY8" i="7"/>
  <c r="FA8" i="7"/>
  <c r="FC8" i="7"/>
  <c r="FE8" i="7"/>
  <c r="FG8" i="7"/>
  <c r="FI8" i="7"/>
  <c r="FK8" i="7"/>
  <c r="FM8" i="7"/>
  <c r="FO8" i="7"/>
  <c r="FQ8" i="7"/>
  <c r="FS8" i="7"/>
  <c r="FU8" i="7"/>
  <c r="FW8" i="7"/>
  <c r="FY8" i="7"/>
  <c r="GA8" i="7"/>
  <c r="GC8" i="7"/>
  <c r="GE8" i="7"/>
  <c r="GG8" i="7"/>
  <c r="GI8" i="7"/>
  <c r="GK8" i="7"/>
  <c r="GM8" i="7"/>
  <c r="GO8" i="7"/>
  <c r="GQ8" i="7"/>
  <c r="GS8" i="7"/>
  <c r="GU8" i="7"/>
  <c r="GW8" i="7"/>
  <c r="GY8" i="7"/>
  <c r="HA8" i="7"/>
  <c r="HC8" i="7"/>
  <c r="HE8" i="7"/>
  <c r="HG8" i="7"/>
  <c r="HI8" i="7"/>
  <c r="HK8" i="7"/>
  <c r="HM8" i="7"/>
  <c r="HO8" i="7"/>
  <c r="HQ8" i="7"/>
  <c r="HS8" i="7"/>
  <c r="HU8" i="7"/>
  <c r="HW8" i="7"/>
  <c r="HY8" i="7"/>
  <c r="IA8" i="7"/>
  <c r="IC8" i="7"/>
  <c r="IE8" i="7"/>
  <c r="IG8" i="7"/>
  <c r="II8" i="7"/>
  <c r="IK8" i="7"/>
  <c r="IM8" i="7"/>
  <c r="IO8" i="7"/>
  <c r="IQ8" i="7"/>
  <c r="IS8" i="7"/>
  <c r="IU8" i="7"/>
  <c r="IW8" i="7"/>
  <c r="IY8" i="7"/>
  <c r="JA8" i="7"/>
  <c r="JC8" i="7"/>
  <c r="JE8" i="7"/>
  <c r="JG8" i="7"/>
  <c r="JI8" i="7"/>
  <c r="JK8" i="7"/>
  <c r="JM8" i="7"/>
  <c r="JO8" i="7"/>
  <c r="JQ8" i="7"/>
  <c r="JS8" i="7"/>
  <c r="JU8" i="7"/>
  <c r="JW8" i="7"/>
  <c r="JY8" i="7"/>
  <c r="KA8" i="7"/>
  <c r="KC8" i="7"/>
  <c r="KE8" i="7"/>
  <c r="KG8" i="7"/>
  <c r="KI8" i="7"/>
  <c r="KK8" i="7"/>
  <c r="KM8" i="7"/>
  <c r="KO8" i="7"/>
  <c r="KQ8" i="7"/>
  <c r="KS8" i="7"/>
  <c r="KU8" i="7"/>
  <c r="KW8" i="7"/>
  <c r="KY8" i="7"/>
  <c r="LA8" i="7"/>
  <c r="LC8" i="7"/>
  <c r="LE8" i="7"/>
  <c r="LG8" i="7"/>
  <c r="LI8" i="7"/>
  <c r="LK8" i="7"/>
  <c r="LM8" i="7"/>
  <c r="LO8" i="7"/>
  <c r="LQ8" i="7"/>
  <c r="LS8" i="7"/>
  <c r="LU8" i="7"/>
  <c r="LW8" i="7"/>
  <c r="LY8" i="7"/>
  <c r="MA8" i="7"/>
  <c r="MC8" i="7"/>
  <c r="ME8" i="7"/>
  <c r="MG8" i="7"/>
  <c r="MI8" i="7"/>
  <c r="MK8" i="7"/>
  <c r="MM8" i="7"/>
  <c r="MO8" i="7"/>
  <c r="MQ8" i="7"/>
  <c r="MS8" i="7"/>
  <c r="MU8" i="7"/>
  <c r="MW8" i="7"/>
  <c r="MY8" i="7"/>
  <c r="NA8" i="7"/>
  <c r="NC8" i="7"/>
  <c r="NE8" i="7"/>
  <c r="NG8" i="7"/>
  <c r="NI8" i="7"/>
  <c r="NK8" i="7"/>
  <c r="NM8" i="7"/>
  <c r="NO8" i="7"/>
  <c r="NQ8" i="7"/>
  <c r="NS8" i="7"/>
  <c r="NU8" i="7"/>
  <c r="NW8" i="7"/>
  <c r="NY8" i="7"/>
  <c r="OA8" i="7"/>
  <c r="OC8" i="7"/>
  <c r="OE8" i="7"/>
  <c r="OG8" i="7"/>
  <c r="OI8" i="7"/>
  <c r="OK8" i="7"/>
  <c r="OM8" i="7"/>
  <c r="OO8" i="7"/>
  <c r="OQ8" i="7"/>
  <c r="OS8" i="7"/>
  <c r="OU8" i="7"/>
  <c r="OW8" i="7"/>
  <c r="OY8" i="7"/>
  <c r="PA8" i="7"/>
  <c r="PC8" i="7"/>
  <c r="PE8" i="7"/>
  <c r="PG8" i="7"/>
  <c r="PI8" i="7"/>
  <c r="PK8" i="7"/>
  <c r="PM8" i="7"/>
  <c r="PO8" i="7"/>
  <c r="PQ8" i="7"/>
  <c r="PS8" i="7"/>
  <c r="PU8" i="7"/>
  <c r="PW8" i="7"/>
  <c r="PY8" i="7"/>
  <c r="QA8" i="7"/>
  <c r="QC8" i="7"/>
  <c r="QE8" i="7"/>
  <c r="QG8" i="7"/>
  <c r="QI8" i="7"/>
  <c r="QK8" i="7"/>
  <c r="QM8" i="7"/>
  <c r="QO8" i="7"/>
  <c r="QQ8" i="7"/>
  <c r="QS8" i="7"/>
  <c r="QU8" i="7"/>
  <c r="QW8" i="7"/>
  <c r="QY8" i="7"/>
  <c r="RA8" i="7"/>
  <c r="RC8" i="7"/>
  <c r="RE8" i="7"/>
  <c r="RG8" i="7"/>
  <c r="RI8" i="7"/>
  <c r="RK8" i="7"/>
  <c r="RM8" i="7"/>
  <c r="RO8" i="7"/>
  <c r="RQ8" i="7"/>
  <c r="RS8" i="7"/>
  <c r="RU8" i="7"/>
  <c r="RW8" i="7"/>
  <c r="RY8" i="7"/>
  <c r="SA8" i="7"/>
  <c r="SC8" i="7"/>
  <c r="SE8" i="7"/>
  <c r="SG8" i="7"/>
  <c r="SI8" i="7"/>
  <c r="SK8" i="7"/>
  <c r="SM8" i="7"/>
  <c r="SO8" i="7"/>
  <c r="SQ8" i="7"/>
  <c r="SS8" i="7"/>
  <c r="SU8" i="7"/>
  <c r="SW8" i="7"/>
  <c r="SY8" i="7"/>
  <c r="TA8" i="7"/>
  <c r="TC8" i="7"/>
  <c r="TE8" i="7"/>
  <c r="TG8" i="7"/>
  <c r="TI8" i="7"/>
  <c r="TK8" i="7"/>
  <c r="TM8" i="7"/>
  <c r="TO8" i="7"/>
  <c r="TQ8" i="7"/>
  <c r="TS8" i="7"/>
  <c r="TU8" i="7"/>
  <c r="TW8" i="7"/>
  <c r="TY8" i="7"/>
  <c r="UA8" i="7"/>
  <c r="UC8" i="7"/>
  <c r="UE8" i="7"/>
  <c r="UG8" i="7"/>
  <c r="UI8" i="7"/>
  <c r="UK8" i="7"/>
  <c r="UM8" i="7"/>
  <c r="UO8" i="7"/>
  <c r="UQ8" i="7"/>
  <c r="US8" i="7"/>
  <c r="UU8" i="7"/>
  <c r="UW8" i="7"/>
  <c r="UY8" i="7"/>
  <c r="VA8" i="7"/>
  <c r="VC8" i="7"/>
  <c r="VE8" i="7"/>
  <c r="VG8" i="7"/>
  <c r="VI8" i="7"/>
  <c r="VK8" i="7"/>
  <c r="VM8" i="7"/>
  <c r="VO8" i="7"/>
  <c r="VQ8" i="7"/>
  <c r="VS8" i="7"/>
  <c r="VU8" i="7"/>
  <c r="VW8" i="7"/>
  <c r="VY8" i="7"/>
  <c r="WA8" i="7"/>
  <c r="WC8" i="7"/>
  <c r="WE8" i="7"/>
  <c r="WG8" i="7"/>
  <c r="WI8" i="7"/>
  <c r="WK8" i="7"/>
  <c r="WM8" i="7"/>
  <c r="WO8" i="7"/>
  <c r="WQ8" i="7"/>
  <c r="WS8" i="7"/>
  <c r="WU8" i="7"/>
  <c r="WW8" i="7"/>
  <c r="WY8" i="7"/>
  <c r="XA8" i="7"/>
  <c r="XC8" i="7"/>
  <c r="XE8" i="7"/>
  <c r="XG8" i="7"/>
  <c r="XI8" i="7"/>
  <c r="XK8" i="7"/>
  <c r="XM8" i="7"/>
  <c r="XO8" i="7"/>
  <c r="XQ8" i="7"/>
  <c r="XS8" i="7"/>
  <c r="XU8" i="7"/>
  <c r="XW8" i="7"/>
  <c r="XY8" i="7"/>
  <c r="YA8" i="7"/>
  <c r="YC8" i="7"/>
  <c r="YE8" i="7"/>
  <c r="YG8" i="7"/>
  <c r="YI8" i="7"/>
  <c r="YK8" i="7"/>
  <c r="YM8" i="7"/>
  <c r="YO8" i="7"/>
  <c r="YQ8" i="7"/>
  <c r="YS8" i="7"/>
  <c r="YU8" i="7"/>
  <c r="YW8" i="7"/>
  <c r="YY8" i="7"/>
  <c r="ZA8" i="7"/>
  <c r="ZC8" i="7"/>
  <c r="ZE8" i="7"/>
  <c r="ZG8" i="7"/>
  <c r="ZI8" i="7"/>
  <c r="ZK8" i="7"/>
  <c r="ZM8" i="7"/>
  <c r="ZO8" i="7"/>
  <c r="ZQ8" i="7"/>
  <c r="ZS8" i="7"/>
  <c r="ZU8" i="7"/>
  <c r="ZW8" i="7"/>
  <c r="ZY8" i="7"/>
  <c r="AAA8" i="7"/>
  <c r="AAC8" i="7"/>
  <c r="AAE8" i="7"/>
  <c r="AAG8" i="7"/>
  <c r="AAI8" i="7"/>
  <c r="AAK8" i="7"/>
  <c r="AAM8" i="7"/>
  <c r="AAO8" i="7"/>
  <c r="AAQ8" i="7"/>
  <c r="AAS8" i="7"/>
  <c r="AAU8" i="7"/>
  <c r="AAW8" i="7"/>
  <c r="AAY8" i="7"/>
  <c r="ABA8" i="7"/>
  <c r="ABC8" i="7"/>
  <c r="ABE8" i="7"/>
  <c r="ABG8" i="7"/>
  <c r="ABI8" i="7"/>
  <c r="ABK8" i="7"/>
  <c r="ABM8" i="7"/>
  <c r="ABO8" i="7"/>
  <c r="ABQ8" i="7"/>
  <c r="ABS8" i="7"/>
  <c r="ABU8" i="7"/>
  <c r="ABW8" i="7"/>
  <c r="ABY8" i="7"/>
  <c r="ACA8" i="7"/>
  <c r="ACC8" i="7"/>
  <c r="ACE8" i="7"/>
  <c r="ACG8" i="7"/>
  <c r="ACI8" i="7"/>
  <c r="ACK8" i="7"/>
  <c r="ACM8" i="7"/>
  <c r="ACO8" i="7"/>
  <c r="ACQ8" i="7"/>
  <c r="ACS8" i="7"/>
  <c r="ACU8" i="7"/>
  <c r="ACW8" i="7"/>
  <c r="ACY8" i="7"/>
  <c r="ADA8" i="7"/>
  <c r="ADC8" i="7"/>
  <c r="ADE8" i="7"/>
  <c r="ADG8" i="7"/>
  <c r="ADI8" i="7"/>
  <c r="ADK8" i="7"/>
  <c r="ADM8" i="7"/>
  <c r="ADO8" i="7"/>
  <c r="ADQ8" i="7"/>
  <c r="ADS8" i="7"/>
  <c r="ADU8" i="7"/>
  <c r="ADW8" i="7"/>
  <c r="ADY8" i="7"/>
  <c r="AEA8" i="7"/>
  <c r="AEC8" i="7"/>
  <c r="AEE8" i="7"/>
  <c r="AEG8" i="7"/>
  <c r="AEI8" i="7"/>
  <c r="AEK8" i="7"/>
  <c r="AEM8" i="7"/>
  <c r="AEO8" i="7"/>
  <c r="AEQ8" i="7"/>
  <c r="AES8" i="7"/>
  <c r="AEU8" i="7"/>
  <c r="AEW8" i="7"/>
  <c r="AEY8" i="7"/>
  <c r="AFA8" i="7"/>
  <c r="AFC8" i="7"/>
  <c r="AFE8" i="7"/>
  <c r="AFG8" i="7"/>
  <c r="AFI8" i="7"/>
  <c r="AFK8" i="7"/>
  <c r="AFM8" i="7"/>
  <c r="AFO8" i="7"/>
  <c r="AFQ8" i="7"/>
  <c r="AFS8" i="7"/>
  <c r="AFU8" i="7"/>
  <c r="AFW8" i="7"/>
  <c r="AFY8" i="7"/>
  <c r="AGA8" i="7"/>
  <c r="AGC8" i="7"/>
  <c r="AGE8" i="7"/>
  <c r="AGG8" i="7"/>
  <c r="AGI8" i="7"/>
  <c r="AGK8" i="7"/>
  <c r="AGM8" i="7"/>
  <c r="AGO8" i="7"/>
  <c r="AGQ8" i="7"/>
  <c r="AGS8" i="7"/>
  <c r="AGU8" i="7"/>
  <c r="AGW8" i="7"/>
  <c r="AGY8" i="7"/>
  <c r="AHA8" i="7"/>
  <c r="AHC8" i="7"/>
  <c r="AHE8" i="7"/>
  <c r="AHG8" i="7"/>
  <c r="AHI8" i="7"/>
  <c r="AHK8" i="7"/>
  <c r="AHM8" i="7"/>
  <c r="AHO8" i="7"/>
  <c r="AHQ8" i="7"/>
  <c r="AHS8" i="7"/>
  <c r="AHU8" i="7"/>
  <c r="AHW8" i="7"/>
  <c r="AHY8" i="7"/>
  <c r="AIA8" i="7"/>
  <c r="AIC8" i="7"/>
  <c r="AIE8" i="7"/>
  <c r="AIG8" i="7"/>
  <c r="AII8" i="7"/>
  <c r="AIK8" i="7"/>
  <c r="AIM8" i="7"/>
  <c r="AIO8" i="7"/>
  <c r="AIQ8" i="7"/>
  <c r="AIS8" i="7"/>
  <c r="AIU8" i="7"/>
  <c r="AIW8" i="7"/>
  <c r="AIY8" i="7"/>
  <c r="AJA8" i="7"/>
  <c r="AJC8" i="7"/>
  <c r="AJE8" i="7"/>
  <c r="AJG8" i="7"/>
  <c r="AJI8" i="7"/>
  <c r="AJK8" i="7"/>
  <c r="AJM8" i="7"/>
  <c r="AJO8" i="7"/>
  <c r="AJQ8" i="7"/>
  <c r="AJS8" i="7"/>
  <c r="AJU8" i="7"/>
  <c r="AJW8" i="7"/>
  <c r="AJY8" i="7"/>
  <c r="AKA8" i="7"/>
  <c r="AKC8" i="7"/>
  <c r="AKE8" i="7"/>
  <c r="AKG8" i="7"/>
  <c r="AKI8" i="7"/>
  <c r="AKK8" i="7"/>
  <c r="AKM8" i="7"/>
  <c r="AKO8" i="7"/>
  <c r="AKQ8" i="7"/>
  <c r="AKS8" i="7"/>
  <c r="AKU8" i="7"/>
  <c r="AKW8" i="7"/>
  <c r="AKY8" i="7"/>
  <c r="ALA8" i="7"/>
  <c r="ALC8" i="7"/>
  <c r="ALE8" i="7"/>
  <c r="ALG8" i="7"/>
  <c r="ALI8" i="7"/>
  <c r="ALK8" i="7"/>
  <c r="ALM8" i="7"/>
  <c r="ALO8" i="7"/>
  <c r="ALQ8" i="7"/>
  <c r="ALS8" i="7"/>
  <c r="ALU8" i="7"/>
  <c r="ALW8" i="7"/>
  <c r="ALY8" i="7"/>
  <c r="AMA8" i="7"/>
  <c r="AMC8" i="7"/>
  <c r="AME8" i="7"/>
  <c r="AMG8" i="7"/>
  <c r="AMI8" i="7"/>
  <c r="AMK8" i="7"/>
  <c r="AMM8" i="7"/>
  <c r="AMO8" i="7"/>
  <c r="AMQ8" i="7"/>
  <c r="AMS8" i="7"/>
  <c r="AMU8" i="7"/>
  <c r="AMW8" i="7"/>
  <c r="AMY8" i="7"/>
  <c r="ANA8" i="7"/>
  <c r="ANC8" i="7"/>
  <c r="ANE8" i="7"/>
  <c r="ANG8" i="7"/>
  <c r="ANI8" i="7"/>
  <c r="ANK8" i="7"/>
  <c r="ANM8" i="7"/>
  <c r="ANO8" i="7"/>
  <c r="ANQ8" i="7"/>
  <c r="ANS8" i="7"/>
  <c r="ANU8" i="7"/>
  <c r="ANW8" i="7"/>
  <c r="ANY8" i="7"/>
  <c r="AOA8" i="7"/>
  <c r="AOC8" i="7"/>
  <c r="AOE8" i="7"/>
  <c r="AOG8" i="7"/>
  <c r="AOI8" i="7"/>
  <c r="AOK8" i="7"/>
  <c r="AOM8" i="7"/>
  <c r="AOO8" i="7"/>
  <c r="AOQ8" i="7"/>
  <c r="AOS8" i="7"/>
  <c r="AOU8" i="7"/>
  <c r="AOW8" i="7"/>
  <c r="AOY8" i="7"/>
  <c r="APA8" i="7"/>
  <c r="APC8" i="7"/>
  <c r="APE8" i="7"/>
  <c r="APG8" i="7"/>
  <c r="API8" i="7"/>
  <c r="APK8" i="7"/>
  <c r="APM8" i="7"/>
  <c r="APO8" i="7"/>
  <c r="APQ8" i="7"/>
  <c r="APS8" i="7"/>
  <c r="APU8" i="7"/>
  <c r="APW8" i="7"/>
  <c r="APY8" i="7"/>
  <c r="AQA8" i="7"/>
  <c r="AQC8" i="7"/>
  <c r="AQE8" i="7"/>
  <c r="AQG8" i="7"/>
  <c r="AQI8" i="7"/>
  <c r="AQK8" i="7"/>
  <c r="AQM8" i="7"/>
  <c r="AQO8" i="7"/>
  <c r="AQQ8" i="7"/>
  <c r="AQS8" i="7"/>
  <c r="AQU8" i="7"/>
  <c r="AQW8" i="7"/>
  <c r="AQY8" i="7"/>
  <c r="ARA8" i="7"/>
  <c r="ARC8" i="7"/>
  <c r="ARE8" i="7"/>
  <c r="ARG8" i="7"/>
  <c r="ARI8" i="7"/>
  <c r="ARK8" i="7"/>
  <c r="ARM8" i="7"/>
  <c r="ARO8" i="7"/>
  <c r="ARQ8" i="7"/>
  <c r="ARS8" i="7"/>
  <c r="ARU8" i="7"/>
  <c r="ARW8" i="7"/>
  <c r="ARY8" i="7"/>
  <c r="ASA8" i="7"/>
  <c r="ASC8" i="7"/>
  <c r="ASE8" i="7"/>
  <c r="ASG8" i="7"/>
  <c r="ASI8" i="7"/>
  <c r="ASK8" i="7"/>
  <c r="ASM8" i="7"/>
  <c r="ASO8" i="7"/>
  <c r="ASQ8" i="7"/>
  <c r="ASS8" i="7"/>
  <c r="ASU8" i="7"/>
  <c r="ASW8" i="7"/>
  <c r="ASY8" i="7"/>
  <c r="ATA8" i="7"/>
  <c r="ATC8" i="7"/>
  <c r="ATE8" i="7"/>
  <c r="ATG8" i="7"/>
  <c r="ATI8" i="7"/>
  <c r="ATK8" i="7"/>
  <c r="ATM8" i="7"/>
  <c r="ATO8" i="7"/>
  <c r="ATQ8" i="7"/>
  <c r="ATS8" i="7"/>
  <c r="ATU8" i="7"/>
  <c r="ATW8" i="7"/>
  <c r="ATY8" i="7"/>
  <c r="AUA8" i="7"/>
  <c r="AUC8" i="7"/>
  <c r="AUE8" i="7"/>
  <c r="AUG8" i="7"/>
  <c r="AUI8" i="7"/>
  <c r="AUK8" i="7"/>
  <c r="AUM8" i="7"/>
  <c r="AUO8" i="7"/>
  <c r="AUQ8" i="7"/>
  <c r="AUS8" i="7"/>
  <c r="AUU8" i="7"/>
  <c r="AUW8" i="7"/>
  <c r="AUY8" i="7"/>
  <c r="AVA8" i="7"/>
  <c r="AVC8" i="7"/>
  <c r="AVE8" i="7"/>
  <c r="AVG8" i="7"/>
  <c r="AVI8" i="7"/>
  <c r="AVK8" i="7"/>
  <c r="AVM8" i="7"/>
  <c r="AVO8" i="7"/>
  <c r="AVQ8" i="7"/>
  <c r="AVS8" i="7"/>
  <c r="AVU8" i="7"/>
  <c r="AVW8" i="7"/>
  <c r="AVY8" i="7"/>
  <c r="AWA8" i="7"/>
  <c r="AWC8" i="7"/>
  <c r="AWE8" i="7"/>
  <c r="AWG8" i="7"/>
  <c r="AWI8" i="7"/>
  <c r="AWK8" i="7"/>
  <c r="AWM8" i="7"/>
  <c r="AWO8" i="7"/>
  <c r="AWQ8" i="7"/>
  <c r="AWS8" i="7"/>
  <c r="AWU8" i="7"/>
  <c r="AWW8" i="7"/>
  <c r="AWY8" i="7"/>
  <c r="AXA8" i="7"/>
  <c r="AXC8" i="7"/>
  <c r="AXE8" i="7"/>
  <c r="AXG8" i="7"/>
  <c r="AXI8" i="7"/>
  <c r="AXK8" i="7"/>
  <c r="AXM8" i="7"/>
  <c r="AXO8" i="7"/>
  <c r="AXQ8" i="7"/>
  <c r="AXS8" i="7"/>
  <c r="AXU8" i="7"/>
  <c r="AXW8" i="7"/>
  <c r="AXY8" i="7"/>
  <c r="AYA8" i="7"/>
  <c r="AYC8" i="7"/>
  <c r="AYE8" i="7"/>
  <c r="AYG8" i="7"/>
  <c r="AYI8" i="7"/>
  <c r="AYK8" i="7"/>
  <c r="AYM8" i="7"/>
  <c r="AYO8" i="7"/>
  <c r="AYQ8" i="7"/>
  <c r="AYS8" i="7"/>
  <c r="AYU8" i="7"/>
  <c r="AYW8" i="7"/>
  <c r="AYY8" i="7"/>
  <c r="AZA8" i="7"/>
  <c r="AZC8" i="7"/>
  <c r="AZE8" i="7"/>
  <c r="AZG8" i="7"/>
  <c r="AZI8" i="7"/>
  <c r="AZK8" i="7"/>
  <c r="AZM8" i="7"/>
  <c r="AZO8" i="7"/>
  <c r="AZQ8" i="7"/>
  <c r="AZS8" i="7"/>
  <c r="AZU8" i="7"/>
  <c r="AZW8" i="7"/>
  <c r="AZY8" i="7"/>
  <c r="BAA8" i="7"/>
  <c r="BAC8" i="7"/>
  <c r="BAE8" i="7"/>
  <c r="BAG8" i="7"/>
  <c r="BAI8" i="7"/>
  <c r="BAK8" i="7"/>
  <c r="BAM8" i="7"/>
  <c r="BAO8" i="7"/>
  <c r="BAQ8" i="7"/>
  <c r="BAS8" i="7"/>
  <c r="BAU8" i="7"/>
  <c r="BAW8" i="7"/>
  <c r="BAY8" i="7"/>
  <c r="BBA8" i="7"/>
  <c r="BBC8" i="7"/>
  <c r="BBE8" i="7"/>
  <c r="BBG8" i="7"/>
  <c r="BBI8" i="7"/>
  <c r="BBK8" i="7"/>
  <c r="BBM8" i="7"/>
  <c r="BBO8" i="7"/>
  <c r="BBQ8" i="7"/>
  <c r="BBS8" i="7"/>
  <c r="BBU8" i="7"/>
  <c r="BBW8" i="7"/>
  <c r="BBY8" i="7"/>
  <c r="BCA8" i="7"/>
  <c r="BCC8" i="7"/>
  <c r="BCE8" i="7"/>
  <c r="BCG8" i="7"/>
  <c r="BCI8" i="7"/>
  <c r="BCK8" i="7"/>
  <c r="BCM8" i="7"/>
  <c r="BCO8" i="7"/>
  <c r="BCQ8" i="7"/>
  <c r="BCS8" i="7"/>
  <c r="BCU8" i="7"/>
  <c r="BCW8" i="7"/>
  <c r="BCY8" i="7"/>
  <c r="BDA8" i="7"/>
  <c r="BDC8" i="7"/>
  <c r="BDE8" i="7"/>
  <c r="BDG8" i="7"/>
  <c r="BDI8" i="7"/>
  <c r="BDK8" i="7"/>
  <c r="BDM8" i="7"/>
  <c r="BDO8" i="7"/>
  <c r="BDQ8" i="7"/>
  <c r="BDS8" i="7"/>
  <c r="BDU8" i="7"/>
  <c r="BDW8" i="7"/>
  <c r="BDY8" i="7"/>
  <c r="BEA8" i="7"/>
  <c r="BEC8" i="7"/>
  <c r="BEE8" i="7"/>
  <c r="BEG8" i="7"/>
  <c r="BEI8" i="7"/>
  <c r="BEK8" i="7"/>
  <c r="BEM8" i="7"/>
  <c r="BEO8" i="7"/>
  <c r="BEQ8" i="7"/>
  <c r="BES8" i="7"/>
  <c r="BEU8" i="7"/>
  <c r="BEW8" i="7"/>
  <c r="BEY8" i="7"/>
  <c r="BFA8" i="7"/>
  <c r="BFC8" i="7"/>
  <c r="BFE8" i="7"/>
  <c r="BFG8" i="7"/>
  <c r="BFI8" i="7"/>
  <c r="BFK8" i="7"/>
  <c r="BFM8" i="7"/>
  <c r="BFO8" i="7"/>
  <c r="BFQ8" i="7"/>
  <c r="BFS8" i="7"/>
  <c r="BFU8" i="7"/>
  <c r="BFW8" i="7"/>
  <c r="BFY8" i="7"/>
  <c r="BGA8" i="7"/>
  <c r="BGC8" i="7"/>
  <c r="BGE8" i="7"/>
  <c r="BGG8" i="7"/>
  <c r="BGI8" i="7"/>
  <c r="BGK8" i="7"/>
  <c r="BGM8" i="7"/>
  <c r="BGO8" i="7"/>
  <c r="BGQ8" i="7"/>
  <c r="BGS8" i="7"/>
  <c r="BGU8" i="7"/>
  <c r="BGW8" i="7"/>
  <c r="BGY8" i="7"/>
  <c r="BHA8" i="7"/>
  <c r="BHC8" i="7"/>
  <c r="BHE8" i="7"/>
  <c r="BHG8" i="7"/>
  <c r="BHI8" i="7"/>
  <c r="BHK8" i="7"/>
  <c r="BHM8" i="7"/>
  <c r="BHO8" i="7"/>
  <c r="BHQ8" i="7"/>
  <c r="BHS8" i="7"/>
  <c r="BHU8" i="7"/>
  <c r="BHW8" i="7"/>
  <c r="BHY8" i="7"/>
  <c r="BIA8" i="7"/>
  <c r="BIC8" i="7"/>
  <c r="BIE8" i="7"/>
  <c r="BIG8" i="7"/>
  <c r="BII8" i="7"/>
  <c r="BIK8" i="7"/>
  <c r="BIM8" i="7"/>
  <c r="BIO8" i="7"/>
  <c r="BIQ8" i="7"/>
  <c r="BIS8" i="7"/>
  <c r="BIU8" i="7"/>
  <c r="BIW8" i="7"/>
  <c r="BIY8" i="7"/>
  <c r="BJA8" i="7"/>
  <c r="BJC8" i="7"/>
  <c r="BJE8" i="7"/>
  <c r="BJG8" i="7"/>
  <c r="BJI8" i="7"/>
  <c r="BJK8" i="7"/>
  <c r="BJM8" i="7"/>
  <c r="BJO8" i="7"/>
  <c r="BJQ8" i="7"/>
  <c r="BJS8" i="7"/>
  <c r="BJU8" i="7"/>
  <c r="BJW8" i="7"/>
  <c r="BJY8" i="7"/>
  <c r="BKA8" i="7"/>
  <c r="BKC8" i="7"/>
  <c r="BKE8" i="7"/>
  <c r="BKG8" i="7"/>
  <c r="BKI8" i="7"/>
  <c r="BKK8" i="7"/>
  <c r="BKM8" i="7"/>
  <c r="BKO8" i="7"/>
  <c r="BKQ8" i="7"/>
  <c r="BKS8" i="7"/>
  <c r="BKU8" i="7"/>
  <c r="BKW8" i="7"/>
  <c r="BKY8" i="7"/>
  <c r="BLA8" i="7"/>
  <c r="BLC8" i="7"/>
  <c r="BLE8" i="7"/>
  <c r="BLG8" i="7"/>
  <c r="BLI8" i="7"/>
  <c r="BLK8" i="7"/>
  <c r="BLM8" i="7"/>
  <c r="BLO8" i="7"/>
  <c r="BLQ8" i="7"/>
  <c r="BLS8" i="7"/>
  <c r="BLU8" i="7"/>
  <c r="BLW8" i="7"/>
  <c r="BLY8" i="7"/>
  <c r="BMA8" i="7"/>
  <c r="BMC8" i="7"/>
  <c r="BME8" i="7"/>
  <c r="BMG8" i="7"/>
  <c r="BMI8" i="7"/>
  <c r="BMK8" i="7"/>
  <c r="BMM8" i="7"/>
  <c r="BMO8" i="7"/>
  <c r="BMQ8" i="7"/>
  <c r="BMS8" i="7"/>
  <c r="BMU8" i="7"/>
  <c r="BMW8" i="7"/>
  <c r="BMY8" i="7"/>
  <c r="BNA8" i="7"/>
  <c r="BNC8" i="7"/>
  <c r="BNE8" i="7"/>
  <c r="BNG8" i="7"/>
  <c r="BNI8" i="7"/>
  <c r="BNK8" i="7"/>
  <c r="BNM8" i="7"/>
  <c r="BNO8" i="7"/>
  <c r="BNQ8" i="7"/>
  <c r="BNS8" i="7"/>
  <c r="BNU8" i="7"/>
  <c r="BNW8" i="7"/>
  <c r="BNY8" i="7"/>
  <c r="BOA8" i="7"/>
  <c r="BOC8" i="7"/>
  <c r="BOE8" i="7"/>
  <c r="BOG8" i="7"/>
  <c r="BOI8" i="7"/>
  <c r="BOK8" i="7"/>
  <c r="BOM8" i="7"/>
  <c r="BOO8" i="7"/>
  <c r="BOQ8" i="7"/>
  <c r="BOS8" i="7"/>
  <c r="BOU8" i="7"/>
  <c r="BOW8" i="7"/>
  <c r="BOY8" i="7"/>
  <c r="BPA8" i="7"/>
  <c r="BPC8" i="7"/>
  <c r="BPE8" i="7"/>
  <c r="BPG8" i="7"/>
  <c r="BPI8" i="7"/>
  <c r="BPK8" i="7"/>
  <c r="BPM8" i="7"/>
  <c r="BPO8" i="7"/>
  <c r="BPQ8" i="7"/>
  <c r="BPS8" i="7"/>
  <c r="BPU8" i="7"/>
  <c r="BPW8" i="7"/>
  <c r="BPY8" i="7"/>
  <c r="BQA8" i="7"/>
  <c r="BQC8" i="7"/>
  <c r="BQE8" i="7"/>
  <c r="BQG8" i="7"/>
  <c r="BQI8" i="7"/>
  <c r="BQK8" i="7"/>
  <c r="BQM8" i="7"/>
  <c r="BQO8" i="7"/>
  <c r="BQQ8" i="7"/>
  <c r="BQS8" i="7"/>
  <c r="BQU8" i="7"/>
  <c r="BQW8" i="7"/>
  <c r="BQY8" i="7"/>
  <c r="BRA8" i="7"/>
  <c r="BRC8" i="7"/>
  <c r="BRE8" i="7"/>
  <c r="BRG8" i="7"/>
  <c r="BRI8" i="7"/>
  <c r="BRK8" i="7"/>
  <c r="BRM8" i="7"/>
  <c r="BRO8" i="7"/>
  <c r="BRQ8" i="7"/>
  <c r="BRS8" i="7"/>
  <c r="BRU8" i="7"/>
  <c r="BRW8" i="7"/>
  <c r="BRY8" i="7"/>
  <c r="BSA8" i="7"/>
  <c r="BSC8" i="7"/>
  <c r="BSE8" i="7"/>
  <c r="BSG8" i="7"/>
  <c r="BSI8" i="7"/>
  <c r="BSK8" i="7"/>
  <c r="BSM8" i="7"/>
  <c r="BSO8" i="7"/>
  <c r="BSQ8" i="7"/>
  <c r="BSS8" i="7"/>
  <c r="BSU8" i="7"/>
  <c r="BSW8" i="7"/>
  <c r="BSY8" i="7"/>
  <c r="BTA8" i="7"/>
  <c r="BTC8" i="7"/>
  <c r="BTE8" i="7"/>
  <c r="BTG8" i="7"/>
  <c r="BTI8" i="7"/>
  <c r="BTK8" i="7"/>
  <c r="BTM8" i="7"/>
  <c r="BTO8" i="7"/>
  <c r="BTQ8" i="7"/>
  <c r="BTS8" i="7"/>
  <c r="BTU8" i="7"/>
  <c r="BTW8" i="7"/>
  <c r="BTY8" i="7"/>
  <c r="BUA8" i="7"/>
  <c r="BUC8" i="7"/>
  <c r="BUE8" i="7"/>
  <c r="BUG8" i="7"/>
  <c r="BUI8" i="7"/>
  <c r="BUK8" i="7"/>
  <c r="BUM8" i="7"/>
  <c r="BUO8" i="7"/>
  <c r="BUQ8" i="7"/>
  <c r="BUS8" i="7"/>
  <c r="BUU8" i="7"/>
  <c r="BUW8" i="7"/>
  <c r="BUY8" i="7"/>
  <c r="BVA8" i="7"/>
  <c r="BVC8" i="7"/>
  <c r="BVE8" i="7"/>
  <c r="BVG8" i="7"/>
  <c r="BVI8" i="7"/>
  <c r="BVK8" i="7"/>
  <c r="BVM8" i="7"/>
  <c r="BVO8" i="7"/>
  <c r="BVQ8" i="7"/>
  <c r="BVS8" i="7"/>
  <c r="BVU8" i="7"/>
  <c r="BVW8" i="7"/>
  <c r="BVY8" i="7"/>
  <c r="BWA8" i="7"/>
  <c r="BWC8" i="7"/>
  <c r="BWE8" i="7"/>
  <c r="BWG8" i="7"/>
  <c r="BWI8" i="7"/>
  <c r="BWK8" i="7"/>
  <c r="BWM8" i="7"/>
  <c r="BWO8" i="7"/>
  <c r="BWQ8" i="7"/>
  <c r="BWS8" i="7"/>
  <c r="BWU8" i="7"/>
  <c r="BWW8" i="7"/>
  <c r="BWY8" i="7"/>
  <c r="BXA8" i="7"/>
  <c r="BXC8" i="7"/>
  <c r="BXE8" i="7"/>
  <c r="BXG8" i="7"/>
  <c r="BXI8" i="7"/>
  <c r="BXK8" i="7"/>
  <c r="BXM8" i="7"/>
  <c r="BXO8" i="7"/>
  <c r="BXQ8" i="7"/>
  <c r="BXS8" i="7"/>
  <c r="BXU8" i="7"/>
  <c r="BXW8" i="7"/>
  <c r="BXY8" i="7"/>
  <c r="BYA8" i="7"/>
  <c r="BYC8" i="7"/>
  <c r="BYE8" i="7"/>
  <c r="BYG8" i="7"/>
  <c r="BYI8" i="7"/>
  <c r="BYK8" i="7"/>
  <c r="BYM8" i="7"/>
  <c r="BYO8" i="7"/>
  <c r="BYQ8" i="7"/>
  <c r="BYS8" i="7"/>
  <c r="BYU8" i="7"/>
  <c r="BYW8" i="7"/>
  <c r="BYY8" i="7"/>
  <c r="BZA8" i="7"/>
  <c r="BZC8" i="7"/>
  <c r="BZE8" i="7"/>
  <c r="BZG8" i="7"/>
  <c r="BZI8" i="7"/>
  <c r="BZK8" i="7"/>
  <c r="BZM8" i="7"/>
  <c r="BZO8" i="7"/>
  <c r="BZQ8" i="7"/>
  <c r="BZS8" i="7"/>
  <c r="BZU8" i="7"/>
  <c r="BZW8" i="7"/>
  <c r="BZY8" i="7"/>
  <c r="CAA8" i="7"/>
  <c r="CAC8" i="7"/>
  <c r="CAE8" i="7"/>
  <c r="CAG8" i="7"/>
  <c r="CAI8" i="7"/>
  <c r="CAK8" i="7"/>
  <c r="CAM8" i="7"/>
  <c r="CAO8" i="7"/>
  <c r="CAQ8" i="7"/>
  <c r="CAS8" i="7"/>
  <c r="CAU8" i="7"/>
  <c r="CAW8" i="7"/>
  <c r="CAY8" i="7"/>
  <c r="CBA8" i="7"/>
  <c r="CBC8" i="7"/>
  <c r="CBE8" i="7"/>
  <c r="CBG8" i="7"/>
  <c r="CBI8" i="7"/>
  <c r="CBK8" i="7"/>
  <c r="CBM8" i="7"/>
  <c r="CBO8" i="7"/>
  <c r="CBQ8" i="7"/>
  <c r="CBS8" i="7"/>
  <c r="CBU8" i="7"/>
  <c r="CBW8" i="7"/>
  <c r="CBY8" i="7"/>
  <c r="CCA8" i="7"/>
  <c r="CCC8" i="7"/>
  <c r="CCE8" i="7"/>
  <c r="CCG8" i="7"/>
  <c r="CCI8" i="7"/>
  <c r="CCK8" i="7"/>
  <c r="CCM8" i="7"/>
  <c r="CCO8" i="7"/>
  <c r="CCQ8" i="7"/>
  <c r="CCS8" i="7"/>
  <c r="CCU8" i="7"/>
  <c r="CCW8" i="7"/>
  <c r="CCY8" i="7"/>
  <c r="CDA8" i="7"/>
  <c r="CDC8" i="7"/>
  <c r="CDE8" i="7"/>
  <c r="CDG8" i="7"/>
  <c r="CDI8" i="7"/>
  <c r="CDK8" i="7"/>
  <c r="CDM8" i="7"/>
  <c r="CDO8" i="7"/>
  <c r="CDQ8" i="7"/>
  <c r="CDS8" i="7"/>
  <c r="CDU8" i="7"/>
  <c r="CDW8" i="7"/>
  <c r="CDY8" i="7"/>
  <c r="CEA8" i="7"/>
  <c r="CEC8" i="7"/>
  <c r="CEE8" i="7"/>
  <c r="CEG8" i="7"/>
  <c r="CEI8" i="7"/>
  <c r="CEK8" i="7"/>
  <c r="CEM8" i="7"/>
  <c r="CEO8" i="7"/>
  <c r="CEQ8" i="7"/>
  <c r="CES8" i="7"/>
  <c r="CEU8" i="7"/>
  <c r="CEW8" i="7"/>
  <c r="CEY8" i="7"/>
  <c r="CFA8" i="7"/>
  <c r="CFC8" i="7"/>
  <c r="CFE8" i="7"/>
  <c r="CFG8" i="7"/>
  <c r="CFI8" i="7"/>
  <c r="CFK8" i="7"/>
  <c r="CFM8" i="7"/>
  <c r="CFO8" i="7"/>
  <c r="CFQ8" i="7"/>
  <c r="CFS8" i="7"/>
  <c r="CFU8" i="7"/>
  <c r="CFW8" i="7"/>
  <c r="CFY8" i="7"/>
  <c r="CGA8" i="7"/>
  <c r="CGC8" i="7"/>
  <c r="CGE8" i="7"/>
  <c r="CGG8" i="7"/>
  <c r="CGI8" i="7"/>
  <c r="CGK8" i="7"/>
  <c r="CGM8" i="7"/>
  <c r="CGO8" i="7"/>
  <c r="CGQ8" i="7"/>
  <c r="CGS8" i="7"/>
  <c r="CGU8" i="7"/>
  <c r="CGW8" i="7"/>
  <c r="CGY8" i="7"/>
  <c r="CHA8" i="7"/>
  <c r="CHC8" i="7"/>
  <c r="CHE8" i="7"/>
  <c r="CHG8" i="7"/>
  <c r="CHI8" i="7"/>
  <c r="CHK8" i="7"/>
  <c r="CHM8" i="7"/>
  <c r="CHO8" i="7"/>
  <c r="CHQ8" i="7"/>
  <c r="CHS8" i="7"/>
  <c r="CHU8" i="7"/>
  <c r="CHW8" i="7"/>
  <c r="CHY8" i="7"/>
  <c r="CIA8" i="7"/>
  <c r="CIC8" i="7"/>
  <c r="CIE8" i="7"/>
  <c r="CIG8" i="7"/>
  <c r="CII8" i="7"/>
  <c r="CIK8" i="7"/>
  <c r="CIM8" i="7"/>
  <c r="CIO8" i="7"/>
  <c r="CIQ8" i="7"/>
  <c r="CIS8" i="7"/>
  <c r="CIU8" i="7"/>
  <c r="CIW8" i="7"/>
  <c r="CIY8" i="7"/>
  <c r="CJA8" i="7"/>
  <c r="CJC8" i="7"/>
  <c r="CJE8" i="7"/>
  <c r="CJG8" i="7"/>
  <c r="CJI8" i="7"/>
  <c r="CJK8" i="7"/>
  <c r="CJM8" i="7"/>
  <c r="CJO8" i="7"/>
  <c r="CJQ8" i="7"/>
  <c r="CJS8" i="7"/>
  <c r="CJU8" i="7"/>
  <c r="CJW8" i="7"/>
  <c r="CJY8" i="7"/>
  <c r="CKA8" i="7"/>
  <c r="CKC8" i="7"/>
  <c r="CKE8" i="7"/>
  <c r="CKG8" i="7"/>
  <c r="CKI8" i="7"/>
  <c r="CKK8" i="7"/>
  <c r="CKM8" i="7"/>
  <c r="CKO8" i="7"/>
  <c r="CKQ8" i="7"/>
  <c r="CKS8" i="7"/>
  <c r="CKU8" i="7"/>
  <c r="CKW8" i="7"/>
  <c r="CKY8" i="7"/>
  <c r="CLA8" i="7"/>
  <c r="CLC8" i="7"/>
  <c r="CLE8" i="7"/>
  <c r="CLG8" i="7"/>
  <c r="CLI8" i="7"/>
  <c r="CLK8" i="7"/>
  <c r="CLM8" i="7"/>
  <c r="CLO8" i="7"/>
  <c r="CLQ8" i="7"/>
  <c r="CLS8" i="7"/>
  <c r="CLU8" i="7"/>
  <c r="CLW8" i="7"/>
  <c r="CLY8" i="7"/>
  <c r="CMA8" i="7"/>
  <c r="CMC8" i="7"/>
  <c r="CME8" i="7"/>
  <c r="CMG8" i="7"/>
  <c r="CMI8" i="7"/>
  <c r="CMK8" i="7"/>
  <c r="CMM8" i="7"/>
  <c r="CMO8" i="7"/>
  <c r="CMQ8" i="7"/>
  <c r="CMS8" i="7"/>
  <c r="CMU8" i="7"/>
  <c r="CMW8" i="7"/>
  <c r="CMY8" i="7"/>
  <c r="CNA8" i="7"/>
  <c r="CNC8" i="7"/>
  <c r="CNE8" i="7"/>
  <c r="CNG8" i="7"/>
  <c r="CNI8" i="7"/>
  <c r="CNK8" i="7"/>
  <c r="CNM8" i="7"/>
  <c r="CNO8" i="7"/>
  <c r="CNQ8" i="7"/>
  <c r="CNS8" i="7"/>
  <c r="CNU8" i="7"/>
  <c r="CNW8" i="7"/>
  <c r="CNY8" i="7"/>
  <c r="COA8" i="7"/>
  <c r="COC8" i="7"/>
  <c r="COE8" i="7"/>
  <c r="COG8" i="7"/>
  <c r="COI8" i="7"/>
  <c r="COK8" i="7"/>
  <c r="COM8" i="7"/>
  <c r="COO8" i="7"/>
  <c r="COQ8" i="7"/>
  <c r="COS8" i="7"/>
  <c r="COU8" i="7"/>
  <c r="COW8" i="7"/>
  <c r="COY8" i="7"/>
  <c r="CPA8" i="7"/>
  <c r="CPC8" i="7"/>
  <c r="CPE8" i="7"/>
  <c r="CPG8" i="7"/>
  <c r="CPI8" i="7"/>
  <c r="CPK8" i="7"/>
  <c r="CPM8" i="7"/>
  <c r="CPO8" i="7"/>
  <c r="CPQ8" i="7"/>
  <c r="CPS8" i="7"/>
  <c r="CPU8" i="7"/>
  <c r="CPW8" i="7"/>
  <c r="CPY8" i="7"/>
  <c r="CQA8" i="7"/>
  <c r="CQC8" i="7"/>
  <c r="CQE8" i="7"/>
  <c r="CQG8" i="7"/>
  <c r="CQI8" i="7"/>
  <c r="CQK8" i="7"/>
  <c r="CQM8" i="7"/>
  <c r="CQO8" i="7"/>
  <c r="CQQ8" i="7"/>
  <c r="CQS8" i="7"/>
  <c r="CQU8" i="7"/>
  <c r="CQW8" i="7"/>
  <c r="CQY8" i="7"/>
  <c r="CRA8" i="7"/>
  <c r="CRC8" i="7"/>
  <c r="CRE8" i="7"/>
  <c r="CRG8" i="7"/>
  <c r="CRI8" i="7"/>
  <c r="CRK8" i="7"/>
  <c r="CRM8" i="7"/>
  <c r="CRO8" i="7"/>
  <c r="CRQ8" i="7"/>
  <c r="CRS8" i="7"/>
  <c r="CRU8" i="7"/>
  <c r="CRW8" i="7"/>
  <c r="CRY8" i="7"/>
  <c r="CSA8" i="7"/>
  <c r="CSC8" i="7"/>
  <c r="CSE8" i="7"/>
  <c r="CSG8" i="7"/>
  <c r="CSI8" i="7"/>
  <c r="CSK8" i="7"/>
  <c r="CSM8" i="7"/>
  <c r="CSO8" i="7"/>
  <c r="CSQ8" i="7"/>
  <c r="CSS8" i="7"/>
  <c r="CSU8" i="7"/>
  <c r="CSW8" i="7"/>
  <c r="CSY8" i="7"/>
  <c r="CTA8" i="7"/>
  <c r="CTC8" i="7"/>
  <c r="CTE8" i="7"/>
  <c r="CTG8" i="7"/>
  <c r="CTI8" i="7"/>
  <c r="CTK8" i="7"/>
  <c r="CTM8" i="7"/>
  <c r="CTO8" i="7"/>
  <c r="CTQ8" i="7"/>
  <c r="CTS8" i="7"/>
  <c r="CTU8" i="7"/>
  <c r="CTW8" i="7"/>
  <c r="CTY8" i="7"/>
  <c r="CUA8" i="7"/>
  <c r="CUC8" i="7"/>
  <c r="CUE8" i="7"/>
  <c r="CUG8" i="7"/>
  <c r="CUI8" i="7"/>
  <c r="CUK8" i="7"/>
  <c r="CUM8" i="7"/>
  <c r="CUO8" i="7"/>
  <c r="CUQ8" i="7"/>
  <c r="CUS8" i="7"/>
  <c r="CUU8" i="7"/>
  <c r="CUW8" i="7"/>
  <c r="CUY8" i="7"/>
  <c r="CVA8" i="7"/>
  <c r="CVC8" i="7"/>
  <c r="CVE8" i="7"/>
  <c r="CVG8" i="7"/>
  <c r="CVI8" i="7"/>
  <c r="CVK8" i="7"/>
  <c r="CVM8" i="7"/>
  <c r="CVO8" i="7"/>
  <c r="CVQ8" i="7"/>
  <c r="CVS8" i="7"/>
  <c r="CVU8" i="7"/>
  <c r="CVW8" i="7"/>
  <c r="CVY8" i="7"/>
  <c r="CWA8" i="7"/>
  <c r="CWC8" i="7"/>
  <c r="CWE8" i="7"/>
  <c r="CWG8" i="7"/>
  <c r="CWI8" i="7"/>
  <c r="CWK8" i="7"/>
  <c r="CWM8" i="7"/>
  <c r="CWO8" i="7"/>
  <c r="CWQ8" i="7"/>
  <c r="CWS8" i="7"/>
  <c r="CWU8" i="7"/>
  <c r="CWW8" i="7"/>
  <c r="CWY8" i="7"/>
  <c r="CXA8" i="7"/>
  <c r="CXC8" i="7"/>
  <c r="CXE8" i="7"/>
  <c r="CXG8" i="7"/>
  <c r="CXI8" i="7"/>
  <c r="CXK8" i="7"/>
  <c r="CXM8" i="7"/>
  <c r="CXO8" i="7"/>
  <c r="CXQ8" i="7"/>
  <c r="CXS8" i="7"/>
  <c r="CXU8" i="7"/>
  <c r="CXW8" i="7"/>
  <c r="CXY8" i="7"/>
  <c r="CYA8" i="7"/>
  <c r="CYC8" i="7"/>
  <c r="CYE8" i="7"/>
  <c r="CYG8" i="7"/>
  <c r="CYI8" i="7"/>
  <c r="CYK8" i="7"/>
  <c r="CYM8" i="7"/>
  <c r="CYO8" i="7"/>
  <c r="CYQ8" i="7"/>
  <c r="CYS8" i="7"/>
  <c r="CYU8" i="7"/>
  <c r="CYW8" i="7"/>
  <c r="CYY8" i="7"/>
  <c r="CZA8" i="7"/>
  <c r="CZC8" i="7"/>
  <c r="CZE8" i="7"/>
  <c r="CZG8" i="7"/>
  <c r="CZI8" i="7"/>
  <c r="CZK8" i="7"/>
  <c r="CZM8" i="7"/>
  <c r="CZO8" i="7"/>
  <c r="CZQ8" i="7"/>
  <c r="CZS8" i="7"/>
  <c r="CZU8" i="7"/>
  <c r="CZW8" i="7"/>
  <c r="CZY8" i="7"/>
  <c r="DAA8" i="7"/>
  <c r="DAC8" i="7"/>
  <c r="DAE8" i="7"/>
  <c r="DAG8" i="7"/>
  <c r="DAI8" i="7"/>
  <c r="DAK8" i="7"/>
  <c r="DAM8" i="7"/>
  <c r="DAO8" i="7"/>
  <c r="DAQ8" i="7"/>
  <c r="DAS8" i="7"/>
  <c r="DAU8" i="7"/>
  <c r="DAW8" i="7"/>
  <c r="DAY8" i="7"/>
  <c r="DBA8" i="7"/>
  <c r="DBC8" i="7"/>
  <c r="DBE8" i="7"/>
  <c r="DBG8" i="7"/>
  <c r="DBI8" i="7"/>
  <c r="DBK8" i="7"/>
  <c r="DBM8" i="7"/>
  <c r="DBO8" i="7"/>
  <c r="DBQ8" i="7"/>
  <c r="DBS8" i="7"/>
  <c r="DBU8" i="7"/>
  <c r="DBW8" i="7"/>
  <c r="DBY8" i="7"/>
  <c r="DCA8" i="7"/>
  <c r="DCC8" i="7"/>
  <c r="DCE8" i="7"/>
  <c r="DCG8" i="7"/>
  <c r="DCI8" i="7"/>
  <c r="DCK8" i="7"/>
  <c r="DCM8" i="7"/>
  <c r="DCO8" i="7"/>
  <c r="DCQ8" i="7"/>
  <c r="DCS8" i="7"/>
  <c r="DCU8" i="7"/>
  <c r="DCW8" i="7"/>
  <c r="DCY8" i="7"/>
  <c r="DDA8" i="7"/>
  <c r="DDC8" i="7"/>
  <c r="DDE8" i="7"/>
  <c r="DDG8" i="7"/>
  <c r="DDI8" i="7"/>
  <c r="DDK8" i="7"/>
  <c r="DDM8" i="7"/>
  <c r="DDO8" i="7"/>
  <c r="DDQ8" i="7"/>
  <c r="DDS8" i="7"/>
  <c r="DDU8" i="7"/>
  <c r="DDW8" i="7"/>
  <c r="DDY8" i="7"/>
  <c r="DEA8" i="7"/>
  <c r="DEC8" i="7"/>
  <c r="DEE8" i="7"/>
  <c r="DEG8" i="7"/>
  <c r="DEI8" i="7"/>
  <c r="DEK8" i="7"/>
  <c r="DEM8" i="7"/>
  <c r="DEO8" i="7"/>
  <c r="DEQ8" i="7"/>
  <c r="DES8" i="7"/>
  <c r="DEU8" i="7"/>
  <c r="DEW8" i="7"/>
  <c r="DEY8" i="7"/>
  <c r="DFA8" i="7"/>
  <c r="DFC8" i="7"/>
  <c r="DFE8" i="7"/>
  <c r="DFG8" i="7"/>
  <c r="DFI8" i="7"/>
  <c r="DFK8" i="7"/>
  <c r="DFM8" i="7"/>
  <c r="DFO8" i="7"/>
  <c r="DFQ8" i="7"/>
  <c r="DFS8" i="7"/>
  <c r="DFU8" i="7"/>
  <c r="DFW8" i="7"/>
  <c r="DFY8" i="7"/>
  <c r="DGA8" i="7"/>
  <c r="DGC8" i="7"/>
  <c r="DGE8" i="7"/>
  <c r="DGG8" i="7"/>
  <c r="DGI8" i="7"/>
  <c r="DGK8" i="7"/>
  <c r="DGM8" i="7"/>
  <c r="DGO8" i="7"/>
  <c r="DGQ8" i="7"/>
  <c r="DGS8" i="7"/>
  <c r="DGU8" i="7"/>
  <c r="DGW8" i="7"/>
  <c r="DGY8" i="7"/>
  <c r="DHA8" i="7"/>
  <c r="DHC8" i="7"/>
  <c r="DHE8" i="7"/>
  <c r="DHG8" i="7"/>
  <c r="DHI8" i="7"/>
  <c r="DHK8" i="7"/>
  <c r="DHM8" i="7"/>
  <c r="DHO8" i="7"/>
  <c r="DHQ8" i="7"/>
  <c r="DHS8" i="7"/>
  <c r="DHU8" i="7"/>
  <c r="DHW8" i="7"/>
  <c r="DHY8" i="7"/>
  <c r="DIA8" i="7"/>
  <c r="DIC8" i="7"/>
  <c r="DIE8" i="7"/>
  <c r="DIG8" i="7"/>
  <c r="DII8" i="7"/>
  <c r="DIK8" i="7"/>
  <c r="DIM8" i="7"/>
  <c r="DIO8" i="7"/>
  <c r="DIQ8" i="7"/>
  <c r="DIS8" i="7"/>
  <c r="DIU8" i="7"/>
  <c r="DIW8" i="7"/>
  <c r="DIY8" i="7"/>
  <c r="DJA8" i="7"/>
  <c r="DJC8" i="7"/>
  <c r="DJE8" i="7"/>
  <c r="DJG8" i="7"/>
  <c r="DJI8" i="7"/>
  <c r="DJK8" i="7"/>
  <c r="DJM8" i="7"/>
  <c r="DJO8" i="7"/>
  <c r="DJQ8" i="7"/>
  <c r="DJS8" i="7"/>
  <c r="DJU8" i="7"/>
  <c r="DJW8" i="7"/>
  <c r="DJY8" i="7"/>
  <c r="DKA8" i="7"/>
  <c r="DKC8" i="7"/>
  <c r="DKE8" i="7"/>
  <c r="DKG8" i="7"/>
  <c r="DKI8" i="7"/>
  <c r="DKK8" i="7"/>
  <c r="DKM8" i="7"/>
  <c r="DKO8" i="7"/>
  <c r="DKQ8" i="7"/>
  <c r="DKS8" i="7"/>
  <c r="DKU8" i="7"/>
  <c r="DKW8" i="7"/>
  <c r="DKY8" i="7"/>
  <c r="DLA8" i="7"/>
  <c r="DLC8" i="7"/>
  <c r="DLE8" i="7"/>
  <c r="DLG8" i="7"/>
  <c r="DLI8" i="7"/>
  <c r="DLK8" i="7"/>
  <c r="DLM8" i="7"/>
  <c r="DLO8" i="7"/>
  <c r="DLQ8" i="7"/>
  <c r="DLS8" i="7"/>
  <c r="DLU8" i="7"/>
  <c r="DLW8" i="7"/>
  <c r="DLY8" i="7"/>
  <c r="DMA8" i="7"/>
  <c r="DMC8" i="7"/>
  <c r="DME8" i="7"/>
  <c r="DMG8" i="7"/>
  <c r="DMI8" i="7"/>
  <c r="DMK8" i="7"/>
  <c r="DMM8" i="7"/>
  <c r="DMO8" i="7"/>
  <c r="DMQ8" i="7"/>
  <c r="DMS8" i="7"/>
  <c r="DMU8" i="7"/>
  <c r="DMW8" i="7"/>
  <c r="DMY8" i="7"/>
  <c r="DNA8" i="7"/>
  <c r="DNC8" i="7"/>
  <c r="DNE8" i="7"/>
  <c r="DNG8" i="7"/>
  <c r="DNI8" i="7"/>
  <c r="DNK8" i="7"/>
  <c r="DNM8" i="7"/>
  <c r="DNO8" i="7"/>
  <c r="DNQ8" i="7"/>
  <c r="DNS8" i="7"/>
  <c r="DNU8" i="7"/>
  <c r="DNW8" i="7"/>
  <c r="DNY8" i="7"/>
  <c r="DOA8" i="7"/>
  <c r="DOC8" i="7"/>
  <c r="DOE8" i="7"/>
  <c r="DOG8" i="7"/>
  <c r="DOI8" i="7"/>
  <c r="DOK8" i="7"/>
  <c r="DOM8" i="7"/>
  <c r="DOO8" i="7"/>
  <c r="DOQ8" i="7"/>
  <c r="DOS8" i="7"/>
  <c r="DOU8" i="7"/>
  <c r="DOW8" i="7"/>
  <c r="DOY8" i="7"/>
  <c r="DPA8" i="7"/>
  <c r="DPC8" i="7"/>
  <c r="DPE8" i="7"/>
  <c r="DPG8" i="7"/>
  <c r="DPI8" i="7"/>
  <c r="DPK8" i="7"/>
  <c r="DPM8" i="7"/>
  <c r="DPO8" i="7"/>
  <c r="DPQ8" i="7"/>
  <c r="DPS8" i="7"/>
  <c r="DPU8" i="7"/>
  <c r="DPW8" i="7"/>
  <c r="DPY8" i="7"/>
  <c r="DQA8" i="7"/>
  <c r="DQC8" i="7"/>
  <c r="DQE8" i="7"/>
  <c r="DQG8" i="7"/>
  <c r="DQI8" i="7"/>
  <c r="DQK8" i="7"/>
  <c r="DQM8" i="7"/>
  <c r="DQO8" i="7"/>
  <c r="DQQ8" i="7"/>
  <c r="DQS8" i="7"/>
  <c r="DQU8" i="7"/>
  <c r="DQW8" i="7"/>
  <c r="DQY8" i="7"/>
  <c r="DRA8" i="7"/>
  <c r="DRC8" i="7"/>
  <c r="DRE8" i="7"/>
  <c r="DRG8" i="7"/>
  <c r="DRI8" i="7"/>
  <c r="DRK8" i="7"/>
  <c r="DRM8" i="7"/>
  <c r="DRO8" i="7"/>
  <c r="DRQ8" i="7"/>
  <c r="DRS8" i="7"/>
  <c r="DRU8" i="7"/>
  <c r="DRW8" i="7"/>
  <c r="DRY8" i="7"/>
  <c r="DSA8" i="7"/>
  <c r="DSC8" i="7"/>
  <c r="DSE8" i="7"/>
  <c r="DSG8" i="7"/>
  <c r="DSI8" i="7"/>
  <c r="DSK8" i="7"/>
  <c r="DSM8" i="7"/>
  <c r="DSO8" i="7"/>
  <c r="DSQ8" i="7"/>
  <c r="DSS8" i="7"/>
  <c r="DSU8" i="7"/>
  <c r="DSW8" i="7"/>
  <c r="DSY8" i="7"/>
  <c r="DTA8" i="7"/>
  <c r="DTC8" i="7"/>
  <c r="DTE8" i="7"/>
  <c r="DTG8" i="7"/>
  <c r="DTI8" i="7"/>
  <c r="DTK8" i="7"/>
  <c r="DTM8" i="7"/>
  <c r="DTO8" i="7"/>
  <c r="DTQ8" i="7"/>
  <c r="DTS8" i="7"/>
  <c r="DTU8" i="7"/>
  <c r="DTW8" i="7"/>
  <c r="DTY8" i="7"/>
  <c r="DUA8" i="7"/>
  <c r="DUC8" i="7"/>
  <c r="DUE8" i="7"/>
  <c r="DUG8" i="7"/>
  <c r="DUI8" i="7"/>
  <c r="DUK8" i="7"/>
  <c r="DUM8" i="7"/>
  <c r="DUO8" i="7"/>
  <c r="DUQ8" i="7"/>
  <c r="DUS8" i="7"/>
  <c r="DUU8" i="7"/>
  <c r="DUW8" i="7"/>
  <c r="DUY8" i="7"/>
  <c r="DVA8" i="7"/>
  <c r="DVC8" i="7"/>
  <c r="DVE8" i="7"/>
  <c r="DVG8" i="7"/>
  <c r="DVI8" i="7"/>
  <c r="DVK8" i="7"/>
  <c r="DVM8" i="7"/>
  <c r="DVO8" i="7"/>
  <c r="DVQ8" i="7"/>
  <c r="DVS8" i="7"/>
  <c r="DVU8" i="7"/>
  <c r="DVW8" i="7"/>
  <c r="DVY8" i="7"/>
  <c r="DWA8" i="7"/>
  <c r="DWC8" i="7"/>
  <c r="DWE8" i="7"/>
  <c r="DWG8" i="7"/>
  <c r="DWI8" i="7"/>
  <c r="DWK8" i="7"/>
  <c r="DWM8" i="7"/>
  <c r="DWO8" i="7"/>
  <c r="DWQ8" i="7"/>
  <c r="DWS8" i="7"/>
  <c r="DWU8" i="7"/>
  <c r="DWW8" i="7"/>
  <c r="DWY8" i="7"/>
  <c r="DXA8" i="7"/>
  <c r="DXC8" i="7"/>
  <c r="DXE8" i="7"/>
  <c r="DXG8" i="7"/>
  <c r="DXI8" i="7"/>
  <c r="DXK8" i="7"/>
  <c r="DXM8" i="7"/>
  <c r="DXO8" i="7"/>
  <c r="DXQ8" i="7"/>
  <c r="DXS8" i="7"/>
  <c r="DXU8" i="7"/>
  <c r="DXW8" i="7"/>
  <c r="DXY8" i="7"/>
  <c r="DYA8" i="7"/>
  <c r="DYC8" i="7"/>
  <c r="DYE8" i="7"/>
  <c r="DYG8" i="7"/>
  <c r="DYI8" i="7"/>
  <c r="DYK8" i="7"/>
  <c r="DYM8" i="7"/>
  <c r="DYO8" i="7"/>
  <c r="DYQ8" i="7"/>
  <c r="DYS8" i="7"/>
  <c r="DYU8" i="7"/>
  <c r="DYW8" i="7"/>
  <c r="DYY8" i="7"/>
  <c r="DZA8" i="7"/>
  <c r="DZC8" i="7"/>
  <c r="DZE8" i="7"/>
  <c r="DZG8" i="7"/>
  <c r="DZI8" i="7"/>
  <c r="DZK8" i="7"/>
  <c r="DZM8" i="7"/>
  <c r="DZO8" i="7"/>
  <c r="DZQ8" i="7"/>
  <c r="DZS8" i="7"/>
  <c r="DZU8" i="7"/>
  <c r="DZW8" i="7"/>
  <c r="DZY8" i="7"/>
  <c r="EAA8" i="7"/>
  <c r="EAC8" i="7"/>
  <c r="EAE8" i="7"/>
  <c r="EAG8" i="7"/>
  <c r="EAI8" i="7"/>
  <c r="EAK8" i="7"/>
  <c r="EAM8" i="7"/>
  <c r="EAO8" i="7"/>
  <c r="EAQ8" i="7"/>
  <c r="EAS8" i="7"/>
  <c r="EAU8" i="7"/>
  <c r="EAW8" i="7"/>
  <c r="EAY8" i="7"/>
  <c r="EBA8" i="7"/>
  <c r="EBC8" i="7"/>
  <c r="EBE8" i="7"/>
  <c r="EBG8" i="7"/>
  <c r="EBI8" i="7"/>
  <c r="EBK8" i="7"/>
  <c r="EBM8" i="7"/>
  <c r="EBO8" i="7"/>
  <c r="EBQ8" i="7"/>
  <c r="EBS8" i="7"/>
  <c r="EBU8" i="7"/>
  <c r="EBW8" i="7"/>
  <c r="EBY8" i="7"/>
  <c r="ECA8" i="7"/>
  <c r="ECC8" i="7"/>
  <c r="ECE8" i="7"/>
  <c r="ECG8" i="7"/>
  <c r="ECI8" i="7"/>
  <c r="ECK8" i="7"/>
  <c r="ECM8" i="7"/>
  <c r="ECO8" i="7"/>
  <c r="ECQ8" i="7"/>
  <c r="ECS8" i="7"/>
  <c r="ECU8" i="7"/>
  <c r="ECW8" i="7"/>
  <c r="ECY8" i="7"/>
  <c r="EDA8" i="7"/>
  <c r="EDC8" i="7"/>
  <c r="EDE8" i="7"/>
  <c r="EDG8" i="7"/>
  <c r="EDI8" i="7"/>
  <c r="EDK8" i="7"/>
  <c r="EDM8" i="7"/>
  <c r="EDO8" i="7"/>
  <c r="EDQ8" i="7"/>
  <c r="EDS8" i="7"/>
  <c r="EDU8" i="7"/>
  <c r="EDW8" i="7"/>
  <c r="EDY8" i="7"/>
  <c r="EEA8" i="7"/>
  <c r="EEC8" i="7"/>
  <c r="EEE8" i="7"/>
  <c r="EEG8" i="7"/>
  <c r="EEI8" i="7"/>
  <c r="EEK8" i="7"/>
  <c r="EEM8" i="7"/>
  <c r="EEO8" i="7"/>
  <c r="EEQ8" i="7"/>
  <c r="EES8" i="7"/>
  <c r="EEU8" i="7"/>
  <c r="EEW8" i="7"/>
  <c r="EEY8" i="7"/>
  <c r="EFA8" i="7"/>
  <c r="EFC8" i="7"/>
  <c r="EFE8" i="7"/>
  <c r="EFG8" i="7"/>
  <c r="EFI8" i="7"/>
  <c r="EFK8" i="7"/>
  <c r="EFM8" i="7"/>
  <c r="EFO8" i="7"/>
  <c r="EFQ8" i="7"/>
  <c r="EFS8" i="7"/>
  <c r="EFU8" i="7"/>
  <c r="EFW8" i="7"/>
  <c r="EFY8" i="7"/>
  <c r="EGA8" i="7"/>
  <c r="EGC8" i="7"/>
  <c r="EGE8" i="7"/>
  <c r="EGG8" i="7"/>
  <c r="EGI8" i="7"/>
  <c r="EGK8" i="7"/>
  <c r="EGM8" i="7"/>
  <c r="EGO8" i="7"/>
  <c r="EGQ8" i="7"/>
  <c r="EGS8" i="7"/>
  <c r="EGU8" i="7"/>
  <c r="EGW8" i="7"/>
  <c r="EGY8" i="7"/>
  <c r="EHA8" i="7"/>
  <c r="EHC8" i="7"/>
  <c r="EHE8" i="7"/>
  <c r="EHG8" i="7"/>
  <c r="EHI8" i="7"/>
  <c r="EHK8" i="7"/>
  <c r="EHM8" i="7"/>
  <c r="EHO8" i="7"/>
  <c r="EHQ8" i="7"/>
  <c r="EHS8" i="7"/>
  <c r="EHU8" i="7"/>
  <c r="EHW8" i="7"/>
  <c r="EHY8" i="7"/>
  <c r="EIA8" i="7"/>
  <c r="EIC8" i="7"/>
  <c r="EIE8" i="7"/>
  <c r="EIG8" i="7"/>
  <c r="EII8" i="7"/>
  <c r="EIK8" i="7"/>
  <c r="EIM8" i="7"/>
  <c r="EIO8" i="7"/>
  <c r="EIQ8" i="7"/>
  <c r="EIS8" i="7"/>
  <c r="EIU8" i="7"/>
  <c r="EIW8" i="7"/>
  <c r="EIY8" i="7"/>
  <c r="EJA8" i="7"/>
  <c r="EJC8" i="7"/>
  <c r="EJE8" i="7"/>
  <c r="EJG8" i="7"/>
  <c r="EJI8" i="7"/>
  <c r="EJK8" i="7"/>
  <c r="EJM8" i="7"/>
  <c r="EJO8" i="7"/>
  <c r="EJQ8" i="7"/>
  <c r="EJS8" i="7"/>
  <c r="EJU8" i="7"/>
  <c r="EJW8" i="7"/>
  <c r="EJY8" i="7"/>
  <c r="EKA8" i="7"/>
  <c r="EKC8" i="7"/>
  <c r="EKE8" i="7"/>
  <c r="EKG8" i="7"/>
  <c r="EKI8" i="7"/>
  <c r="EKK8" i="7"/>
  <c r="EKM8" i="7"/>
  <c r="EKO8" i="7"/>
  <c r="EKQ8" i="7"/>
  <c r="EKS8" i="7"/>
  <c r="EKU8" i="7"/>
  <c r="EKW8" i="7"/>
  <c r="EKY8" i="7"/>
  <c r="ELA8" i="7"/>
  <c r="ELC8" i="7"/>
  <c r="ELE8" i="7"/>
  <c r="ELG8" i="7"/>
  <c r="ELI8" i="7"/>
  <c r="ELK8" i="7"/>
  <c r="ELM8" i="7"/>
  <c r="ELO8" i="7"/>
  <c r="ELQ8" i="7"/>
  <c r="ELS8" i="7"/>
  <c r="ELU8" i="7"/>
  <c r="ELW8" i="7"/>
  <c r="ELY8" i="7"/>
  <c r="EMA8" i="7"/>
  <c r="EMC8" i="7"/>
  <c r="EME8" i="7"/>
  <c r="EMG8" i="7"/>
  <c r="EMI8" i="7"/>
  <c r="EMK8" i="7"/>
  <c r="EMM8" i="7"/>
  <c r="EMO8" i="7"/>
  <c r="EMQ8" i="7"/>
  <c r="EMS8" i="7"/>
  <c r="EMU8" i="7"/>
  <c r="EMW8" i="7"/>
  <c r="EMY8" i="7"/>
  <c r="ENA8" i="7"/>
  <c r="ENC8" i="7"/>
  <c r="ENE8" i="7"/>
  <c r="ENG8" i="7"/>
  <c r="ENI8" i="7"/>
  <c r="ENK8" i="7"/>
  <c r="ENM8" i="7"/>
  <c r="ENO8" i="7"/>
  <c r="ENQ8" i="7"/>
  <c r="ENS8" i="7"/>
  <c r="ENU8" i="7"/>
  <c r="ENW8" i="7"/>
  <c r="ENY8" i="7"/>
  <c r="EOA8" i="7"/>
  <c r="EOC8" i="7"/>
  <c r="EOE8" i="7"/>
  <c r="EOG8" i="7"/>
  <c r="EOI8" i="7"/>
  <c r="EOK8" i="7"/>
  <c r="EOM8" i="7"/>
  <c r="EOO8" i="7"/>
  <c r="EOQ8" i="7"/>
  <c r="EOS8" i="7"/>
  <c r="EOU8" i="7"/>
  <c r="EOW8" i="7"/>
  <c r="EOY8" i="7"/>
  <c r="EPA8" i="7"/>
  <c r="EPC8" i="7"/>
  <c r="EPE8" i="7"/>
  <c r="EPG8" i="7"/>
  <c r="EPI8" i="7"/>
  <c r="EPK8" i="7"/>
  <c r="EPM8" i="7"/>
  <c r="EPO8" i="7"/>
  <c r="EPQ8" i="7"/>
  <c r="EPS8" i="7"/>
  <c r="EPU8" i="7"/>
  <c r="EPW8" i="7"/>
  <c r="EPY8" i="7"/>
  <c r="EQA8" i="7"/>
  <c r="EQC8" i="7"/>
  <c r="EQE8" i="7"/>
  <c r="EQG8" i="7"/>
  <c r="EQI8" i="7"/>
  <c r="EQK8" i="7"/>
  <c r="EQM8" i="7"/>
  <c r="EQO8" i="7"/>
  <c r="EQQ8" i="7"/>
  <c r="EQS8" i="7"/>
  <c r="EQU8" i="7"/>
  <c r="EQW8" i="7"/>
  <c r="EQY8" i="7"/>
  <c r="ERA8" i="7"/>
  <c r="ERC8" i="7"/>
  <c r="ERE8" i="7"/>
  <c r="ERG8" i="7"/>
  <c r="ERI8" i="7"/>
  <c r="ERK8" i="7"/>
  <c r="ERM8" i="7"/>
  <c r="ERO8" i="7"/>
  <c r="ERQ8" i="7"/>
  <c r="ERS8" i="7"/>
  <c r="ERU8" i="7"/>
  <c r="ERW8" i="7"/>
  <c r="ERY8" i="7"/>
  <c r="ESA8" i="7"/>
  <c r="ESC8" i="7"/>
  <c r="ESE8" i="7"/>
  <c r="ESG8" i="7"/>
  <c r="ESI8" i="7"/>
  <c r="ESK8" i="7"/>
  <c r="ESM8" i="7"/>
  <c r="ESO8" i="7"/>
  <c r="ESQ8" i="7"/>
  <c r="ESS8" i="7"/>
  <c r="ESU8" i="7"/>
  <c r="ESW8" i="7"/>
  <c r="ESY8" i="7"/>
  <c r="ETA8" i="7"/>
  <c r="ETC8" i="7"/>
  <c r="ETE8" i="7"/>
  <c r="ETG8" i="7"/>
  <c r="ETI8" i="7"/>
  <c r="ETK8" i="7"/>
  <c r="ETM8" i="7"/>
  <c r="ETO8" i="7"/>
  <c r="ETQ8" i="7"/>
  <c r="ETS8" i="7"/>
  <c r="ETU8" i="7"/>
  <c r="ETW8" i="7"/>
  <c r="ETY8" i="7"/>
  <c r="EUA8" i="7"/>
  <c r="EUC8" i="7"/>
  <c r="EUE8" i="7"/>
  <c r="EUG8" i="7"/>
  <c r="EUI8" i="7"/>
  <c r="EUK8" i="7"/>
  <c r="EUM8" i="7"/>
  <c r="EUO8" i="7"/>
  <c r="EUQ8" i="7"/>
  <c r="EUS8" i="7"/>
  <c r="EUU8" i="7"/>
  <c r="EUW8" i="7"/>
  <c r="EUY8" i="7"/>
  <c r="EVA8" i="7"/>
  <c r="EVC8" i="7"/>
  <c r="EVE8" i="7"/>
  <c r="EVG8" i="7"/>
  <c r="EVI8" i="7"/>
  <c r="EVK8" i="7"/>
  <c r="EVM8" i="7"/>
  <c r="EVO8" i="7"/>
  <c r="EVQ8" i="7"/>
  <c r="EVS8" i="7"/>
  <c r="EVU8" i="7"/>
  <c r="EVW8" i="7"/>
  <c r="EVY8" i="7"/>
  <c r="EWA8" i="7"/>
  <c r="EWC8" i="7"/>
  <c r="EWE8" i="7"/>
  <c r="EWG8" i="7"/>
  <c r="EWI8" i="7"/>
  <c r="EWK8" i="7"/>
  <c r="EWM8" i="7"/>
  <c r="EWO8" i="7"/>
  <c r="EWQ8" i="7"/>
  <c r="EWS8" i="7"/>
  <c r="EWU8" i="7"/>
  <c r="EWW8" i="7"/>
  <c r="EWY8" i="7"/>
  <c r="EXA8" i="7"/>
  <c r="EXC8" i="7"/>
  <c r="EXE8" i="7"/>
  <c r="EXG8" i="7"/>
  <c r="EXI8" i="7"/>
  <c r="EXK8" i="7"/>
  <c r="EXM8" i="7"/>
  <c r="EXO8" i="7"/>
  <c r="EXQ8" i="7"/>
  <c r="EXS8" i="7"/>
  <c r="EXU8" i="7"/>
  <c r="EXW8" i="7"/>
  <c r="EXY8" i="7"/>
  <c r="EYA8" i="7"/>
  <c r="EYC8" i="7"/>
  <c r="EYE8" i="7"/>
  <c r="EYG8" i="7"/>
  <c r="EYI8" i="7"/>
  <c r="EYK8" i="7"/>
  <c r="EYM8" i="7"/>
  <c r="EYO8" i="7"/>
  <c r="EYQ8" i="7"/>
  <c r="EYS8" i="7"/>
  <c r="EYU8" i="7"/>
  <c r="EYW8" i="7"/>
  <c r="EYY8" i="7"/>
  <c r="EZA8" i="7"/>
  <c r="EZC8" i="7"/>
  <c r="EZE8" i="7"/>
  <c r="EZG8" i="7"/>
  <c r="EZI8" i="7"/>
  <c r="EZK8" i="7"/>
  <c r="EZM8" i="7"/>
  <c r="EZO8" i="7"/>
  <c r="EZQ8" i="7"/>
  <c r="EZS8" i="7"/>
  <c r="EZU8" i="7"/>
  <c r="EZW8" i="7"/>
  <c r="EZY8" i="7"/>
  <c r="FAA8" i="7"/>
  <c r="FAC8" i="7"/>
  <c r="FAE8" i="7"/>
  <c r="FAG8" i="7"/>
  <c r="FAI8" i="7"/>
  <c r="FAK8" i="7"/>
  <c r="FAM8" i="7"/>
  <c r="FAO8" i="7"/>
  <c r="FAQ8" i="7"/>
  <c r="FAS8" i="7"/>
  <c r="FAU8" i="7"/>
  <c r="FAW8" i="7"/>
  <c r="FAY8" i="7"/>
  <c r="FBA8" i="7"/>
  <c r="FBC8" i="7"/>
  <c r="FBE8" i="7"/>
  <c r="FBG8" i="7"/>
  <c r="FBI8" i="7"/>
  <c r="FBK8" i="7"/>
  <c r="FBM8" i="7"/>
  <c r="FBO8" i="7"/>
  <c r="FBQ8" i="7"/>
  <c r="FBS8" i="7"/>
  <c r="FBU8" i="7"/>
  <c r="FBW8" i="7"/>
  <c r="FBY8" i="7"/>
  <c r="FCA8" i="7"/>
  <c r="FCC8" i="7"/>
  <c r="FCE8" i="7"/>
  <c r="FCG8" i="7"/>
  <c r="FCI8" i="7"/>
  <c r="FCK8" i="7"/>
  <c r="FCM8" i="7"/>
  <c r="FCO8" i="7"/>
  <c r="FCQ8" i="7"/>
  <c r="FCS8" i="7"/>
  <c r="FCU8" i="7"/>
  <c r="FCW8" i="7"/>
  <c r="FCY8" i="7"/>
  <c r="FDA8" i="7"/>
  <c r="FDC8" i="7"/>
  <c r="FDE8" i="7"/>
  <c r="FDG8" i="7"/>
  <c r="FDI8" i="7"/>
  <c r="FDK8" i="7"/>
  <c r="FDM8" i="7"/>
  <c r="FDO8" i="7"/>
  <c r="FDQ8" i="7"/>
  <c r="FDS8" i="7"/>
  <c r="FDU8" i="7"/>
  <c r="FDW8" i="7"/>
  <c r="FDY8" i="7"/>
  <c r="FEA8" i="7"/>
  <c r="FEC8" i="7"/>
  <c r="FEE8" i="7"/>
  <c r="FEG8" i="7"/>
  <c r="FEI8" i="7"/>
  <c r="FEK8" i="7"/>
  <c r="FEM8" i="7"/>
  <c r="FEO8" i="7"/>
  <c r="FEQ8" i="7"/>
  <c r="FES8" i="7"/>
  <c r="FEU8" i="7"/>
  <c r="FEW8" i="7"/>
  <c r="FEY8" i="7"/>
  <c r="FFA8" i="7"/>
  <c r="FFC8" i="7"/>
  <c r="FFE8" i="7"/>
  <c r="FFG8" i="7"/>
  <c r="FFI8" i="7"/>
  <c r="FFK8" i="7"/>
  <c r="FFM8" i="7"/>
  <c r="FFO8" i="7"/>
  <c r="FFQ8" i="7"/>
  <c r="FFS8" i="7"/>
  <c r="FFU8" i="7"/>
  <c r="FFW8" i="7"/>
  <c r="FFY8" i="7"/>
  <c r="FGA8" i="7"/>
  <c r="FGC8" i="7"/>
  <c r="FGE8" i="7"/>
  <c r="FGG8" i="7"/>
  <c r="FGI8" i="7"/>
  <c r="FGK8" i="7"/>
  <c r="FGM8" i="7"/>
  <c r="FGO8" i="7"/>
  <c r="FGQ8" i="7"/>
  <c r="FGS8" i="7"/>
  <c r="FGU8" i="7"/>
  <c r="FGW8" i="7"/>
  <c r="FGY8" i="7"/>
  <c r="FHA8" i="7"/>
  <c r="FHC8" i="7"/>
  <c r="FHE8" i="7"/>
  <c r="FHG8" i="7"/>
  <c r="FHI8" i="7"/>
  <c r="FHK8" i="7"/>
  <c r="FHM8" i="7"/>
  <c r="FHO8" i="7"/>
  <c r="FHQ8" i="7"/>
  <c r="FHS8" i="7"/>
  <c r="FHU8" i="7"/>
  <c r="FHW8" i="7"/>
  <c r="FHY8" i="7"/>
  <c r="FIA8" i="7"/>
  <c r="FIC8" i="7"/>
  <c r="FIE8" i="7"/>
  <c r="FIG8" i="7"/>
  <c r="FII8" i="7"/>
  <c r="FIK8" i="7"/>
  <c r="FIM8" i="7"/>
  <c r="FIO8" i="7"/>
  <c r="FIQ8" i="7"/>
  <c r="FIS8" i="7"/>
  <c r="FIU8" i="7"/>
  <c r="FIW8" i="7"/>
  <c r="FIY8" i="7"/>
  <c r="FJA8" i="7"/>
  <c r="FJC8" i="7"/>
  <c r="FJE8" i="7"/>
  <c r="FJG8" i="7"/>
  <c r="FJI8" i="7"/>
  <c r="FJK8" i="7"/>
  <c r="FJM8" i="7"/>
  <c r="FJO8" i="7"/>
  <c r="FJQ8" i="7"/>
  <c r="FJS8" i="7"/>
  <c r="FJU8" i="7"/>
  <c r="FJW8" i="7"/>
  <c r="FJY8" i="7"/>
  <c r="FKA8" i="7"/>
  <c r="FKC8" i="7"/>
  <c r="FKE8" i="7"/>
  <c r="FKG8" i="7"/>
  <c r="FKI8" i="7"/>
  <c r="FKK8" i="7"/>
  <c r="FKM8" i="7"/>
  <c r="FKO8" i="7"/>
  <c r="FKQ8" i="7"/>
  <c r="FKS8" i="7"/>
  <c r="FKU8" i="7"/>
  <c r="FKW8" i="7"/>
  <c r="FKY8" i="7"/>
  <c r="FLA8" i="7"/>
  <c r="FLC8" i="7"/>
  <c r="FLE8" i="7"/>
  <c r="FLG8" i="7"/>
  <c r="FLI8" i="7"/>
  <c r="FLK8" i="7"/>
  <c r="FLM8" i="7"/>
  <c r="FLO8" i="7"/>
  <c r="FLQ8" i="7"/>
  <c r="FLS8" i="7"/>
  <c r="FLU8" i="7"/>
  <c r="FLW8" i="7"/>
  <c r="FLY8" i="7"/>
  <c r="FMA8" i="7"/>
  <c r="FMC8" i="7"/>
  <c r="FME8" i="7"/>
  <c r="FMG8" i="7"/>
  <c r="FMI8" i="7"/>
  <c r="FMK8" i="7"/>
  <c r="FMM8" i="7"/>
  <c r="FMO8" i="7"/>
  <c r="FMQ8" i="7"/>
  <c r="FMS8" i="7"/>
  <c r="FMU8" i="7"/>
  <c r="FMW8" i="7"/>
  <c r="FMY8" i="7"/>
  <c r="FNA8" i="7"/>
  <c r="FNC8" i="7"/>
  <c r="FNE8" i="7"/>
  <c r="FNG8" i="7"/>
  <c r="FNI8" i="7"/>
  <c r="FNK8" i="7"/>
  <c r="FNM8" i="7"/>
  <c r="FNO8" i="7"/>
  <c r="FNQ8" i="7"/>
  <c r="FNS8" i="7"/>
  <c r="FNU8" i="7"/>
  <c r="FNW8" i="7"/>
  <c r="FNY8" i="7"/>
  <c r="FOA8" i="7"/>
  <c r="FOC8" i="7"/>
  <c r="FOE8" i="7"/>
  <c r="FOG8" i="7"/>
  <c r="FOI8" i="7"/>
  <c r="FOK8" i="7"/>
  <c r="FOM8" i="7"/>
  <c r="FOO8" i="7"/>
  <c r="FOQ8" i="7"/>
  <c r="FOS8" i="7"/>
  <c r="FOU8" i="7"/>
  <c r="FOW8" i="7"/>
  <c r="FOY8" i="7"/>
  <c r="FPA8" i="7"/>
  <c r="FPC8" i="7"/>
  <c r="FPE8" i="7"/>
  <c r="FPG8" i="7"/>
  <c r="FPI8" i="7"/>
  <c r="FPK8" i="7"/>
  <c r="FPM8" i="7"/>
  <c r="FPO8" i="7"/>
  <c r="FPQ8" i="7"/>
  <c r="FPS8" i="7"/>
  <c r="FPU8" i="7"/>
  <c r="FPW8" i="7"/>
  <c r="FPY8" i="7"/>
  <c r="FQA8" i="7"/>
  <c r="FQC8" i="7"/>
  <c r="FQE8" i="7"/>
  <c r="FQG8" i="7"/>
  <c r="FQI8" i="7"/>
  <c r="FQK8" i="7"/>
  <c r="FQM8" i="7"/>
  <c r="FQO8" i="7"/>
  <c r="FQQ8" i="7"/>
  <c r="FQS8" i="7"/>
  <c r="FQU8" i="7"/>
  <c r="FQW8" i="7"/>
  <c r="FQY8" i="7"/>
  <c r="FRA8" i="7"/>
  <c r="FRC8" i="7"/>
  <c r="FRE8" i="7"/>
  <c r="FRG8" i="7"/>
  <c r="FRI8" i="7"/>
  <c r="FRK8" i="7"/>
  <c r="FRM8" i="7"/>
  <c r="FRO8" i="7"/>
  <c r="FRQ8" i="7"/>
  <c r="FRS8" i="7"/>
  <c r="FRU8" i="7"/>
  <c r="FRW8" i="7"/>
  <c r="FRY8" i="7"/>
  <c r="FSA8" i="7"/>
  <c r="FSC8" i="7"/>
  <c r="FSE8" i="7"/>
  <c r="FSG8" i="7"/>
  <c r="FSI8" i="7"/>
  <c r="FSK8" i="7"/>
  <c r="FSM8" i="7"/>
  <c r="FSO8" i="7"/>
  <c r="FSQ8" i="7"/>
  <c r="FSS8" i="7"/>
  <c r="FSU8" i="7"/>
  <c r="FSW8" i="7"/>
  <c r="FSY8" i="7"/>
  <c r="FTA8" i="7"/>
  <c r="FTC8" i="7"/>
  <c r="FTE8" i="7"/>
  <c r="FTG8" i="7"/>
  <c r="FTI8" i="7"/>
  <c r="FTK8" i="7"/>
  <c r="FTM8" i="7"/>
  <c r="FTO8" i="7"/>
  <c r="FTQ8" i="7"/>
  <c r="FTS8" i="7"/>
  <c r="FTU8" i="7"/>
  <c r="FTW8" i="7"/>
  <c r="FTY8" i="7"/>
  <c r="FUA8" i="7"/>
  <c r="FUC8" i="7"/>
  <c r="FUE8" i="7"/>
  <c r="FUG8" i="7"/>
  <c r="FUI8" i="7"/>
  <c r="FUK8" i="7"/>
  <c r="FUM8" i="7"/>
  <c r="FUO8" i="7"/>
  <c r="FUQ8" i="7"/>
  <c r="FUS8" i="7"/>
  <c r="FUU8" i="7"/>
  <c r="FUW8" i="7"/>
  <c r="FUY8" i="7"/>
  <c r="FVA8" i="7"/>
  <c r="FVC8" i="7"/>
  <c r="FVE8" i="7"/>
  <c r="FVG8" i="7"/>
  <c r="FVI8" i="7"/>
  <c r="FVK8" i="7"/>
  <c r="FVM8" i="7"/>
  <c r="FVO8" i="7"/>
  <c r="FVQ8" i="7"/>
  <c r="FVS8" i="7"/>
  <c r="FVU8" i="7"/>
  <c r="FVW8" i="7"/>
  <c r="FVY8" i="7"/>
  <c r="FWA8" i="7"/>
  <c r="FWC8" i="7"/>
  <c r="FWE8" i="7"/>
  <c r="FWG8" i="7"/>
  <c r="FWI8" i="7"/>
  <c r="FWK8" i="7"/>
  <c r="FWM8" i="7"/>
  <c r="FWO8" i="7"/>
  <c r="FWQ8" i="7"/>
  <c r="FWS8" i="7"/>
  <c r="FWU8" i="7"/>
  <c r="FWW8" i="7"/>
  <c r="FWY8" i="7"/>
  <c r="FXA8" i="7"/>
  <c r="FXC8" i="7"/>
  <c r="FXE8" i="7"/>
  <c r="FXG8" i="7"/>
  <c r="FXI8" i="7"/>
  <c r="FXK8" i="7"/>
  <c r="FXM8" i="7"/>
  <c r="FXO8" i="7"/>
  <c r="FXQ8" i="7"/>
  <c r="FXS8" i="7"/>
  <c r="FXU8" i="7"/>
  <c r="FXW8" i="7"/>
  <c r="FXY8" i="7"/>
  <c r="FYA8" i="7"/>
  <c r="FYC8" i="7"/>
  <c r="FYE8" i="7"/>
  <c r="FYG8" i="7"/>
  <c r="FYI8" i="7"/>
  <c r="FYK8" i="7"/>
  <c r="FYM8" i="7"/>
  <c r="FYO8" i="7"/>
  <c r="FYQ8" i="7"/>
  <c r="FYS8" i="7"/>
  <c r="FYU8" i="7"/>
  <c r="FYW8" i="7"/>
  <c r="FYY8" i="7"/>
  <c r="FZA8" i="7"/>
  <c r="FZC8" i="7"/>
  <c r="FZE8" i="7"/>
  <c r="FZG8" i="7"/>
  <c r="FZI8" i="7"/>
  <c r="FZK8" i="7"/>
  <c r="FZM8" i="7"/>
  <c r="FZO8" i="7"/>
  <c r="FZQ8" i="7"/>
  <c r="FZS8" i="7"/>
  <c r="FZU8" i="7"/>
  <c r="FZW8" i="7"/>
  <c r="FZY8" i="7"/>
  <c r="GAA8" i="7"/>
  <c r="GAC8" i="7"/>
  <c r="GAE8" i="7"/>
  <c r="GAG8" i="7"/>
  <c r="GAI8" i="7"/>
  <c r="GAK8" i="7"/>
  <c r="GAM8" i="7"/>
  <c r="GAO8" i="7"/>
  <c r="GAQ8" i="7"/>
  <c r="GAS8" i="7"/>
  <c r="GAU8" i="7"/>
  <c r="GAW8" i="7"/>
  <c r="GAY8" i="7"/>
  <c r="GBA8" i="7"/>
  <c r="GBC8" i="7"/>
  <c r="GBE8" i="7"/>
  <c r="GBG8" i="7"/>
  <c r="GBI8" i="7"/>
  <c r="GBK8" i="7"/>
  <c r="GBM8" i="7"/>
  <c r="GBO8" i="7"/>
  <c r="GBQ8" i="7"/>
  <c r="GBS8" i="7"/>
  <c r="GBU8" i="7"/>
  <c r="GBW8" i="7"/>
  <c r="GBY8" i="7"/>
  <c r="GCA8" i="7"/>
  <c r="GCC8" i="7"/>
  <c r="GCE8" i="7"/>
  <c r="GCG8" i="7"/>
  <c r="GCI8" i="7"/>
  <c r="GCK8" i="7"/>
  <c r="GCM8" i="7"/>
  <c r="GCO8" i="7"/>
  <c r="GCQ8" i="7"/>
  <c r="GCS8" i="7"/>
  <c r="GCU8" i="7"/>
  <c r="GCW8" i="7"/>
  <c r="GCY8" i="7"/>
  <c r="GDA8" i="7"/>
  <c r="GDC8" i="7"/>
  <c r="GDE8" i="7"/>
  <c r="GDG8" i="7"/>
  <c r="GDI8" i="7"/>
  <c r="GDK8" i="7"/>
  <c r="GDM8" i="7"/>
  <c r="GDO8" i="7"/>
  <c r="GDQ8" i="7"/>
  <c r="GDS8" i="7"/>
  <c r="GDU8" i="7"/>
  <c r="GDW8" i="7"/>
  <c r="GDY8" i="7"/>
  <c r="GEA8" i="7"/>
  <c r="GEC8" i="7"/>
  <c r="GEE8" i="7"/>
  <c r="GEG8" i="7"/>
  <c r="GEI8" i="7"/>
  <c r="GEK8" i="7"/>
  <c r="GEM8" i="7"/>
  <c r="GEO8" i="7"/>
  <c r="GEQ8" i="7"/>
  <c r="GES8" i="7"/>
  <c r="GEU8" i="7"/>
  <c r="GEW8" i="7"/>
  <c r="GEY8" i="7"/>
  <c r="GFA8" i="7"/>
  <c r="GFC8" i="7"/>
  <c r="GFE8" i="7"/>
  <c r="GFG8" i="7"/>
  <c r="GFI8" i="7"/>
  <c r="GFK8" i="7"/>
  <c r="GFM8" i="7"/>
  <c r="GFO8" i="7"/>
  <c r="GFQ8" i="7"/>
  <c r="GFS8" i="7"/>
  <c r="GFU8" i="7"/>
  <c r="GFW8" i="7"/>
  <c r="GFY8" i="7"/>
  <c r="GGA8" i="7"/>
  <c r="GGC8" i="7"/>
  <c r="GGE8" i="7"/>
  <c r="GGG8" i="7"/>
  <c r="GGI8" i="7"/>
  <c r="GGK8" i="7"/>
  <c r="GGM8" i="7"/>
  <c r="GGO8" i="7"/>
  <c r="GGQ8" i="7"/>
  <c r="GGS8" i="7"/>
  <c r="GGU8" i="7"/>
  <c r="GGW8" i="7"/>
  <c r="GGY8" i="7"/>
  <c r="GHA8" i="7"/>
  <c r="GHC8" i="7"/>
  <c r="GHE8" i="7"/>
  <c r="GHG8" i="7"/>
  <c r="GHI8" i="7"/>
  <c r="GHK8" i="7"/>
  <c r="GHM8" i="7"/>
  <c r="GHO8" i="7"/>
  <c r="GHQ8" i="7"/>
  <c r="GHS8" i="7"/>
  <c r="GHU8" i="7"/>
  <c r="GHW8" i="7"/>
  <c r="GHY8" i="7"/>
  <c r="GIA8" i="7"/>
  <c r="GIC8" i="7"/>
  <c r="GIE8" i="7"/>
  <c r="GIG8" i="7"/>
  <c r="GII8" i="7"/>
  <c r="GIK8" i="7"/>
  <c r="GIM8" i="7"/>
  <c r="GIO8" i="7"/>
  <c r="GIQ8" i="7"/>
  <c r="GIS8" i="7"/>
  <c r="GIU8" i="7"/>
  <c r="GIW8" i="7"/>
  <c r="GIY8" i="7"/>
  <c r="GJA8" i="7"/>
  <c r="GJC8" i="7"/>
  <c r="GJE8" i="7"/>
  <c r="GJG8" i="7"/>
  <c r="GJI8" i="7"/>
  <c r="GJK8" i="7"/>
  <c r="GJM8" i="7"/>
  <c r="GJO8" i="7"/>
  <c r="GJQ8" i="7"/>
  <c r="GJS8" i="7"/>
  <c r="GJU8" i="7"/>
  <c r="GJW8" i="7"/>
  <c r="GJY8" i="7"/>
  <c r="GKA8" i="7"/>
  <c r="GKC8" i="7"/>
  <c r="GKE8" i="7"/>
  <c r="GKG8" i="7"/>
  <c r="GKI8" i="7"/>
  <c r="GKK8" i="7"/>
  <c r="GKM8" i="7"/>
  <c r="GKO8" i="7"/>
  <c r="GKQ8" i="7"/>
  <c r="GKS8" i="7"/>
  <c r="GKU8" i="7"/>
  <c r="GKW8" i="7"/>
  <c r="GKY8" i="7"/>
  <c r="GLA8" i="7"/>
  <c r="GLC8" i="7"/>
  <c r="GLE8" i="7"/>
  <c r="GLG8" i="7"/>
  <c r="GLI8" i="7"/>
  <c r="GLK8" i="7"/>
  <c r="GLM8" i="7"/>
  <c r="GLO8" i="7"/>
  <c r="GLQ8" i="7"/>
  <c r="GLS8" i="7"/>
  <c r="GLU8" i="7"/>
  <c r="GLW8" i="7"/>
  <c r="GLY8" i="7"/>
  <c r="GMA8" i="7"/>
  <c r="GMC8" i="7"/>
  <c r="GME8" i="7"/>
  <c r="GMG8" i="7"/>
  <c r="GMI8" i="7"/>
  <c r="GMK8" i="7"/>
  <c r="GMM8" i="7"/>
  <c r="GMO8" i="7"/>
  <c r="GMQ8" i="7"/>
  <c r="GMS8" i="7"/>
  <c r="GMU8" i="7"/>
  <c r="GMW8" i="7"/>
  <c r="GMY8" i="7"/>
  <c r="GNA8" i="7"/>
  <c r="GNC8" i="7"/>
  <c r="GNE8" i="7"/>
  <c r="GNG8" i="7"/>
  <c r="GNI8" i="7"/>
  <c r="GNK8" i="7"/>
  <c r="GNM8" i="7"/>
  <c r="GNO8" i="7"/>
  <c r="GNQ8" i="7"/>
  <c r="GNS8" i="7"/>
  <c r="GNU8" i="7"/>
  <c r="GNW8" i="7"/>
  <c r="GNY8" i="7"/>
  <c r="GOA8" i="7"/>
  <c r="GOC8" i="7"/>
  <c r="GOE8" i="7"/>
  <c r="GOG8" i="7"/>
  <c r="GOI8" i="7"/>
  <c r="GOK8" i="7"/>
  <c r="GOM8" i="7"/>
  <c r="GOO8" i="7"/>
  <c r="GOQ8" i="7"/>
  <c r="GOS8" i="7"/>
  <c r="GOU8" i="7"/>
  <c r="GOW8" i="7"/>
  <c r="GOY8" i="7"/>
  <c r="GPA8" i="7"/>
  <c r="GPC8" i="7"/>
  <c r="GPE8" i="7"/>
  <c r="GPG8" i="7"/>
  <c r="GPI8" i="7"/>
  <c r="GPK8" i="7"/>
  <c r="GPM8" i="7"/>
  <c r="GPO8" i="7"/>
  <c r="GPQ8" i="7"/>
  <c r="GPS8" i="7"/>
  <c r="GPU8" i="7"/>
  <c r="GPW8" i="7"/>
  <c r="GPY8" i="7"/>
  <c r="GQA8" i="7"/>
  <c r="GQC8" i="7"/>
  <c r="GQE8" i="7"/>
  <c r="GQG8" i="7"/>
  <c r="GQI8" i="7"/>
  <c r="GQK8" i="7"/>
  <c r="GQM8" i="7"/>
  <c r="GQO8" i="7"/>
  <c r="GQQ8" i="7"/>
  <c r="GQS8" i="7"/>
  <c r="GQU8" i="7"/>
  <c r="GQW8" i="7"/>
  <c r="GQY8" i="7"/>
  <c r="GRA8" i="7"/>
  <c r="GRC8" i="7"/>
  <c r="GRE8" i="7"/>
  <c r="GRG8" i="7"/>
  <c r="GRI8" i="7"/>
  <c r="GRK8" i="7"/>
  <c r="GRM8" i="7"/>
  <c r="GRO8" i="7"/>
  <c r="GRQ8" i="7"/>
  <c r="GRS8" i="7"/>
  <c r="GRU8" i="7"/>
  <c r="GRW8" i="7"/>
  <c r="GRY8" i="7"/>
  <c r="GSA8" i="7"/>
  <c r="GSC8" i="7"/>
  <c r="GSE8" i="7"/>
  <c r="GSG8" i="7"/>
  <c r="GSI8" i="7"/>
  <c r="GSK8" i="7"/>
  <c r="GSM8" i="7"/>
  <c r="GSO8" i="7"/>
  <c r="GSQ8" i="7"/>
  <c r="GSS8" i="7"/>
  <c r="GSU8" i="7"/>
  <c r="GSW8" i="7"/>
  <c r="GSY8" i="7"/>
  <c r="GTA8" i="7"/>
  <c r="GTC8" i="7"/>
  <c r="GTE8" i="7"/>
  <c r="GTG8" i="7"/>
  <c r="GTI8" i="7"/>
  <c r="GTK8" i="7"/>
  <c r="GTM8" i="7"/>
  <c r="GTO8" i="7"/>
  <c r="GTQ8" i="7"/>
  <c r="GTS8" i="7"/>
  <c r="GTU8" i="7"/>
  <c r="GTW8" i="7"/>
  <c r="GTY8" i="7"/>
  <c r="GUA8" i="7"/>
  <c r="GUC8" i="7"/>
  <c r="GUE8" i="7"/>
  <c r="GUG8" i="7"/>
  <c r="GUI8" i="7"/>
  <c r="GUK8" i="7"/>
  <c r="GUM8" i="7"/>
  <c r="GUO8" i="7"/>
  <c r="GUQ8" i="7"/>
  <c r="GUS8" i="7"/>
  <c r="GUU8" i="7"/>
  <c r="GUW8" i="7"/>
  <c r="GUY8" i="7"/>
  <c r="GVA8" i="7"/>
  <c r="GVC8" i="7"/>
  <c r="GVE8" i="7"/>
  <c r="GVG8" i="7"/>
  <c r="GVI8" i="7"/>
  <c r="GVK8" i="7"/>
  <c r="GVM8" i="7"/>
  <c r="GVO8" i="7"/>
  <c r="GVQ8" i="7"/>
  <c r="GVS8" i="7"/>
  <c r="GVU8" i="7"/>
  <c r="GVW8" i="7"/>
  <c r="GVY8" i="7"/>
  <c r="GWA8" i="7"/>
  <c r="GWC8" i="7"/>
  <c r="GWE8" i="7"/>
  <c r="GWG8" i="7"/>
  <c r="GWI8" i="7"/>
  <c r="GWK8" i="7"/>
  <c r="GWM8" i="7"/>
  <c r="GWO8" i="7"/>
  <c r="GWQ8" i="7"/>
  <c r="GWS8" i="7"/>
  <c r="GWU8" i="7"/>
  <c r="GWW8" i="7"/>
  <c r="GWY8" i="7"/>
  <c r="GXA8" i="7"/>
  <c r="GXC8" i="7"/>
  <c r="GXE8" i="7"/>
  <c r="GXG8" i="7"/>
  <c r="GXI8" i="7"/>
  <c r="GXK8" i="7"/>
  <c r="GXM8" i="7"/>
  <c r="GXO8" i="7"/>
  <c r="GXQ8" i="7"/>
  <c r="GXS8" i="7"/>
  <c r="GXU8" i="7"/>
  <c r="GXW8" i="7"/>
  <c r="GXY8" i="7"/>
  <c r="GYA8" i="7"/>
  <c r="GYC8" i="7"/>
  <c r="GYE8" i="7"/>
  <c r="GYG8" i="7"/>
  <c r="GYI8" i="7"/>
  <c r="GYK8" i="7"/>
  <c r="GYM8" i="7"/>
  <c r="GYO8" i="7"/>
  <c r="GYQ8" i="7"/>
  <c r="GYS8" i="7"/>
  <c r="GYU8" i="7"/>
  <c r="GYW8" i="7"/>
  <c r="GYY8" i="7"/>
  <c r="GZA8" i="7"/>
  <c r="GZC8" i="7"/>
  <c r="GZE8" i="7"/>
  <c r="GZG8" i="7"/>
  <c r="GZI8" i="7"/>
  <c r="GZK8" i="7"/>
  <c r="GZM8" i="7"/>
  <c r="GZO8" i="7"/>
  <c r="GZQ8" i="7"/>
  <c r="GZS8" i="7"/>
  <c r="GZU8" i="7"/>
  <c r="GZW8" i="7"/>
  <c r="GZY8" i="7"/>
  <c r="HAA8" i="7"/>
  <c r="HAC8" i="7"/>
  <c r="HAE8" i="7"/>
  <c r="HAG8" i="7"/>
  <c r="HAI8" i="7"/>
  <c r="HAK8" i="7"/>
  <c r="HAM8" i="7"/>
  <c r="HAO8" i="7"/>
  <c r="HAQ8" i="7"/>
  <c r="HAS8" i="7"/>
  <c r="HAU8" i="7"/>
  <c r="HAW8" i="7"/>
  <c r="HAY8" i="7"/>
  <c r="HBA8" i="7"/>
  <c r="HBC8" i="7"/>
  <c r="HBE8" i="7"/>
  <c r="HBG8" i="7"/>
  <c r="HBI8" i="7"/>
  <c r="HBK8" i="7"/>
  <c r="HBM8" i="7"/>
  <c r="HBO8" i="7"/>
  <c r="HBQ8" i="7"/>
  <c r="HBS8" i="7"/>
  <c r="HBU8" i="7"/>
  <c r="HBW8" i="7"/>
  <c r="HBY8" i="7"/>
  <c r="HCA8" i="7"/>
  <c r="HCC8" i="7"/>
  <c r="HCE8" i="7"/>
  <c r="HCG8" i="7"/>
  <c r="HCI8" i="7"/>
  <c r="HCK8" i="7"/>
  <c r="HCM8" i="7"/>
  <c r="HCO8" i="7"/>
  <c r="HCQ8" i="7"/>
  <c r="HCS8" i="7"/>
  <c r="HCU8" i="7"/>
  <c r="HCW8" i="7"/>
  <c r="HCY8" i="7"/>
  <c r="HDA8" i="7"/>
  <c r="HDC8" i="7"/>
  <c r="HDE8" i="7"/>
  <c r="HDG8" i="7"/>
  <c r="HDI8" i="7"/>
  <c r="HDK8" i="7"/>
  <c r="HDM8" i="7"/>
  <c r="HDO8" i="7"/>
  <c r="HDQ8" i="7"/>
  <c r="HDS8" i="7"/>
  <c r="HDU8" i="7"/>
  <c r="HDW8" i="7"/>
  <c r="HDY8" i="7"/>
  <c r="HEA8" i="7"/>
  <c r="HEC8" i="7"/>
  <c r="HEE8" i="7"/>
  <c r="HEG8" i="7"/>
  <c r="HEI8" i="7"/>
  <c r="HEK8" i="7"/>
  <c r="HEM8" i="7"/>
  <c r="HEO8" i="7"/>
  <c r="HEQ8" i="7"/>
  <c r="HES8" i="7"/>
  <c r="HEU8" i="7"/>
  <c r="HEW8" i="7"/>
  <c r="HEY8" i="7"/>
  <c r="HFA8" i="7"/>
  <c r="HFC8" i="7"/>
  <c r="HFE8" i="7"/>
  <c r="HFG8" i="7"/>
  <c r="HFI8" i="7"/>
  <c r="HFK8" i="7"/>
  <c r="HFM8" i="7"/>
  <c r="HFO8" i="7"/>
  <c r="HFQ8" i="7"/>
  <c r="HFS8" i="7"/>
  <c r="HFU8" i="7"/>
  <c r="HFW8" i="7"/>
  <c r="HFY8" i="7"/>
  <c r="HGA8" i="7"/>
  <c r="HGC8" i="7"/>
  <c r="HGE8" i="7"/>
  <c r="HGG8" i="7"/>
  <c r="HGI8" i="7"/>
  <c r="HGK8" i="7"/>
  <c r="HGM8" i="7"/>
  <c r="HGO8" i="7"/>
  <c r="HGQ8" i="7"/>
  <c r="HGS8" i="7"/>
  <c r="HGU8" i="7"/>
  <c r="HGW8" i="7"/>
  <c r="HGY8" i="7"/>
  <c r="HHA8" i="7"/>
  <c r="HHC8" i="7"/>
  <c r="HHE8" i="7"/>
  <c r="HHG8" i="7"/>
  <c r="HHI8" i="7"/>
  <c r="HHK8" i="7"/>
  <c r="HHM8" i="7"/>
  <c r="HHO8" i="7"/>
  <c r="HHQ8" i="7"/>
  <c r="HHS8" i="7"/>
  <c r="HHU8" i="7"/>
  <c r="HHW8" i="7"/>
  <c r="HHY8" i="7"/>
  <c r="HIA8" i="7"/>
  <c r="HIC8" i="7"/>
  <c r="HIE8" i="7"/>
  <c r="HIG8" i="7"/>
  <c r="HII8" i="7"/>
  <c r="HIK8" i="7"/>
  <c r="HIM8" i="7"/>
  <c r="HIO8" i="7"/>
  <c r="HIQ8" i="7"/>
  <c r="HIS8" i="7"/>
  <c r="HIU8" i="7"/>
  <c r="HIW8" i="7"/>
  <c r="HIY8" i="7"/>
  <c r="HJA8" i="7"/>
  <c r="HJC8" i="7"/>
  <c r="HJE8" i="7"/>
  <c r="HJG8" i="7"/>
  <c r="HJI8" i="7"/>
  <c r="HJK8" i="7"/>
  <c r="HJM8" i="7"/>
  <c r="HJO8" i="7"/>
  <c r="HJQ8" i="7"/>
  <c r="HJS8" i="7"/>
  <c r="HJU8" i="7"/>
  <c r="HJW8" i="7"/>
  <c r="HJY8" i="7"/>
  <c r="HKA8" i="7"/>
  <c r="HKC8" i="7"/>
  <c r="HKE8" i="7"/>
  <c r="HKG8" i="7"/>
  <c r="HKI8" i="7"/>
  <c r="HKK8" i="7"/>
  <c r="HKM8" i="7"/>
  <c r="HKO8" i="7"/>
  <c r="HKQ8" i="7"/>
  <c r="HKS8" i="7"/>
  <c r="HKU8" i="7"/>
  <c r="HKW8" i="7"/>
  <c r="HKY8" i="7"/>
  <c r="HLA8" i="7"/>
  <c r="HLC8" i="7"/>
  <c r="HLE8" i="7"/>
  <c r="HLG8" i="7"/>
  <c r="HLI8" i="7"/>
  <c r="HLK8" i="7"/>
  <c r="HLM8" i="7"/>
  <c r="HLO8" i="7"/>
  <c r="HLQ8" i="7"/>
  <c r="HLS8" i="7"/>
  <c r="HLU8" i="7"/>
  <c r="HLW8" i="7"/>
  <c r="HLY8" i="7"/>
  <c r="HMA8" i="7"/>
  <c r="HMC8" i="7"/>
  <c r="HME8" i="7"/>
  <c r="HMG8" i="7"/>
  <c r="HMI8" i="7"/>
  <c r="HMK8" i="7"/>
  <c r="HMM8" i="7"/>
  <c r="HMO8" i="7"/>
  <c r="HMQ8" i="7"/>
  <c r="HMS8" i="7"/>
  <c r="HMU8" i="7"/>
  <c r="HMW8" i="7"/>
  <c r="HMY8" i="7"/>
  <c r="HNA8" i="7"/>
  <c r="HNC8" i="7"/>
  <c r="HNE8" i="7"/>
  <c r="HNG8" i="7"/>
  <c r="HNI8" i="7"/>
  <c r="HNK8" i="7"/>
  <c r="HNM8" i="7"/>
  <c r="HNO8" i="7"/>
  <c r="HNQ8" i="7"/>
  <c r="HNS8" i="7"/>
  <c r="HNU8" i="7"/>
  <c r="HNW8" i="7"/>
  <c r="HNY8" i="7"/>
  <c r="HOA8" i="7"/>
  <c r="HOC8" i="7"/>
  <c r="HOE8" i="7"/>
  <c r="HOG8" i="7"/>
  <c r="HOI8" i="7"/>
  <c r="HOK8" i="7"/>
  <c r="HOM8" i="7"/>
  <c r="HOO8" i="7"/>
  <c r="HOQ8" i="7"/>
  <c r="HOS8" i="7"/>
  <c r="HOU8" i="7"/>
  <c r="HOW8" i="7"/>
  <c r="HOY8" i="7"/>
  <c r="HPA8" i="7"/>
  <c r="HPC8" i="7"/>
  <c r="HPE8" i="7"/>
  <c r="HPG8" i="7"/>
  <c r="HPI8" i="7"/>
  <c r="HPK8" i="7"/>
  <c r="HPM8" i="7"/>
  <c r="HPO8" i="7"/>
  <c r="HPQ8" i="7"/>
  <c r="HPS8" i="7"/>
  <c r="HPU8" i="7"/>
  <c r="HPW8" i="7"/>
  <c r="HPY8" i="7"/>
  <c r="HQA8" i="7"/>
  <c r="HQC8" i="7"/>
  <c r="HQE8" i="7"/>
  <c r="HQG8" i="7"/>
  <c r="HQI8" i="7"/>
  <c r="HQK8" i="7"/>
  <c r="HQM8" i="7"/>
  <c r="HQO8" i="7"/>
  <c r="HQQ8" i="7"/>
  <c r="HQS8" i="7"/>
  <c r="HQU8" i="7"/>
  <c r="HQW8" i="7"/>
  <c r="HQY8" i="7"/>
  <c r="HRA8" i="7"/>
  <c r="HRC8" i="7"/>
  <c r="HRE8" i="7"/>
  <c r="HRG8" i="7"/>
  <c r="HRI8" i="7"/>
  <c r="HRK8" i="7"/>
  <c r="HRM8" i="7"/>
  <c r="HRO8" i="7"/>
  <c r="HRQ8" i="7"/>
  <c r="HRS8" i="7"/>
  <c r="HRU8" i="7"/>
  <c r="HRW8" i="7"/>
  <c r="HRY8" i="7"/>
  <c r="HSA8" i="7"/>
  <c r="HSC8" i="7"/>
  <c r="HSE8" i="7"/>
  <c r="HSG8" i="7"/>
  <c r="HSI8" i="7"/>
  <c r="HSK8" i="7"/>
  <c r="HSM8" i="7"/>
  <c r="HSO8" i="7"/>
  <c r="HSQ8" i="7"/>
  <c r="HSS8" i="7"/>
  <c r="HSU8" i="7"/>
  <c r="HSW8" i="7"/>
  <c r="HSY8" i="7"/>
  <c r="HTA8" i="7"/>
  <c r="HTC8" i="7"/>
  <c r="HTE8" i="7"/>
  <c r="HTG8" i="7"/>
  <c r="HTI8" i="7"/>
  <c r="HTK8" i="7"/>
  <c r="HTM8" i="7"/>
  <c r="HTO8" i="7"/>
  <c r="HTQ8" i="7"/>
  <c r="HTS8" i="7"/>
  <c r="HTU8" i="7"/>
  <c r="HTW8" i="7"/>
  <c r="HTY8" i="7"/>
  <c r="HUA8" i="7"/>
  <c r="HUC8" i="7"/>
  <c r="HUE8" i="7"/>
  <c r="HUG8" i="7"/>
  <c r="HUI8" i="7"/>
  <c r="HUK8" i="7"/>
  <c r="HUM8" i="7"/>
  <c r="HUO8" i="7"/>
  <c r="HUQ8" i="7"/>
  <c r="HUS8" i="7"/>
  <c r="HUU8" i="7"/>
  <c r="HUW8" i="7"/>
  <c r="HUY8" i="7"/>
  <c r="HVA8" i="7"/>
  <c r="HVC8" i="7"/>
  <c r="HVE8" i="7"/>
  <c r="HVG8" i="7"/>
  <c r="HVI8" i="7"/>
  <c r="HVK8" i="7"/>
  <c r="HVM8" i="7"/>
  <c r="HVO8" i="7"/>
  <c r="HVQ8" i="7"/>
  <c r="HVS8" i="7"/>
  <c r="HVU8" i="7"/>
  <c r="HVW8" i="7"/>
  <c r="HVY8" i="7"/>
  <c r="HWA8" i="7"/>
  <c r="HWC8" i="7"/>
  <c r="HWE8" i="7"/>
  <c r="HWG8" i="7"/>
  <c r="HWI8" i="7"/>
  <c r="HWK8" i="7"/>
  <c r="HWM8" i="7"/>
  <c r="HWO8" i="7"/>
  <c r="HWQ8" i="7"/>
  <c r="HWS8" i="7"/>
  <c r="HWU8" i="7"/>
  <c r="HWW8" i="7"/>
  <c r="HWY8" i="7"/>
  <c r="HXA8" i="7"/>
  <c r="HXC8" i="7"/>
  <c r="HXE8" i="7"/>
  <c r="HXG8" i="7"/>
  <c r="HXI8" i="7"/>
  <c r="HXK8" i="7"/>
  <c r="HXM8" i="7"/>
  <c r="HXO8" i="7"/>
  <c r="HXQ8" i="7"/>
  <c r="HXS8" i="7"/>
  <c r="HXU8" i="7"/>
  <c r="HXW8" i="7"/>
  <c r="HXY8" i="7"/>
  <c r="HYA8" i="7"/>
  <c r="HYC8" i="7"/>
  <c r="HYE8" i="7"/>
  <c r="HYG8" i="7"/>
  <c r="HYI8" i="7"/>
  <c r="HYK8" i="7"/>
  <c r="HYM8" i="7"/>
  <c r="HYO8" i="7"/>
  <c r="HYQ8" i="7"/>
  <c r="HYS8" i="7"/>
  <c r="HYU8" i="7"/>
  <c r="HYW8" i="7"/>
  <c r="HYY8" i="7"/>
  <c r="HZA8" i="7"/>
  <c r="HZC8" i="7"/>
  <c r="HZE8" i="7"/>
  <c r="HZG8" i="7"/>
  <c r="HZI8" i="7"/>
  <c r="HZK8" i="7"/>
  <c r="HZM8" i="7"/>
  <c r="HZO8" i="7"/>
  <c r="HZQ8" i="7"/>
  <c r="HZS8" i="7"/>
  <c r="HZU8" i="7"/>
  <c r="HZW8" i="7"/>
  <c r="HZY8" i="7"/>
  <c r="IAA8" i="7"/>
  <c r="IAC8" i="7"/>
  <c r="IAE8" i="7"/>
  <c r="IAG8" i="7"/>
  <c r="IAI8" i="7"/>
  <c r="IAK8" i="7"/>
  <c r="IAM8" i="7"/>
  <c r="IAO8" i="7"/>
  <c r="IAQ8" i="7"/>
  <c r="IAS8" i="7"/>
  <c r="IAU8" i="7"/>
  <c r="IAW8" i="7"/>
  <c r="IAY8" i="7"/>
  <c r="IBA8" i="7"/>
  <c r="IBC8" i="7"/>
  <c r="IBE8" i="7"/>
  <c r="IBG8" i="7"/>
  <c r="IBI8" i="7"/>
  <c r="IBK8" i="7"/>
  <c r="IBM8" i="7"/>
  <c r="IBO8" i="7"/>
  <c r="IBQ8" i="7"/>
  <c r="IBS8" i="7"/>
  <c r="IBU8" i="7"/>
  <c r="IBW8" i="7"/>
  <c r="IBY8" i="7"/>
  <c r="ICA8" i="7"/>
  <c r="ICC8" i="7"/>
  <c r="ICE8" i="7"/>
  <c r="ICG8" i="7"/>
  <c r="ICI8" i="7"/>
  <c r="ICK8" i="7"/>
  <c r="ICM8" i="7"/>
  <c r="ICO8" i="7"/>
  <c r="ICQ8" i="7"/>
  <c r="ICS8" i="7"/>
  <c r="ICU8" i="7"/>
  <c r="ICW8" i="7"/>
  <c r="ICY8" i="7"/>
  <c r="IDA8" i="7"/>
  <c r="IDC8" i="7"/>
  <c r="IDE8" i="7"/>
  <c r="IDG8" i="7"/>
  <c r="IDI8" i="7"/>
  <c r="IDK8" i="7"/>
  <c r="IDM8" i="7"/>
  <c r="IDO8" i="7"/>
  <c r="IDQ8" i="7"/>
  <c r="IDS8" i="7"/>
  <c r="IDU8" i="7"/>
  <c r="IDW8" i="7"/>
  <c r="IDY8" i="7"/>
  <c r="IEA8" i="7"/>
  <c r="IEC8" i="7"/>
  <c r="IEE8" i="7"/>
  <c r="IEG8" i="7"/>
  <c r="IEI8" i="7"/>
  <c r="IEK8" i="7"/>
  <c r="IEM8" i="7"/>
  <c r="IEO8" i="7"/>
  <c r="IEQ8" i="7"/>
  <c r="IES8" i="7"/>
  <c r="IEU8" i="7"/>
  <c r="IEW8" i="7"/>
  <c r="IEY8" i="7"/>
  <c r="IFA8" i="7"/>
  <c r="IFC8" i="7"/>
  <c r="IFE8" i="7"/>
  <c r="IFG8" i="7"/>
  <c r="IFI8" i="7"/>
  <c r="IFK8" i="7"/>
  <c r="IFM8" i="7"/>
  <c r="IFO8" i="7"/>
  <c r="IFQ8" i="7"/>
  <c r="IFS8" i="7"/>
  <c r="IFU8" i="7"/>
  <c r="IFW8" i="7"/>
  <c r="IFY8" i="7"/>
  <c r="IGA8" i="7"/>
  <c r="IGC8" i="7"/>
  <c r="IGE8" i="7"/>
  <c r="IGG8" i="7"/>
  <c r="IGI8" i="7"/>
  <c r="IGK8" i="7"/>
  <c r="IGM8" i="7"/>
  <c r="IGO8" i="7"/>
  <c r="IGQ8" i="7"/>
  <c r="IGS8" i="7"/>
  <c r="IGU8" i="7"/>
  <c r="IGW8" i="7"/>
  <c r="IGY8" i="7"/>
  <c r="IHA8" i="7"/>
  <c r="IHC8" i="7"/>
  <c r="IHE8" i="7"/>
  <c r="IHG8" i="7"/>
  <c r="IHI8" i="7"/>
  <c r="IHK8" i="7"/>
  <c r="IHM8" i="7"/>
  <c r="IHO8" i="7"/>
  <c r="IHQ8" i="7"/>
  <c r="IHS8" i="7"/>
  <c r="IHU8" i="7"/>
  <c r="IHW8" i="7"/>
  <c r="IHY8" i="7"/>
  <c r="IIA8" i="7"/>
  <c r="IIC8" i="7"/>
  <c r="IIE8" i="7"/>
  <c r="IIG8" i="7"/>
  <c r="III8" i="7"/>
  <c r="IIK8" i="7"/>
  <c r="IIM8" i="7"/>
  <c r="IIO8" i="7"/>
  <c r="IIQ8" i="7"/>
  <c r="IIS8" i="7"/>
  <c r="IIU8" i="7"/>
  <c r="IIW8" i="7"/>
  <c r="IIY8" i="7"/>
  <c r="IJA8" i="7"/>
  <c r="IJC8" i="7"/>
  <c r="IJE8" i="7"/>
  <c r="IJG8" i="7"/>
  <c r="IJI8" i="7"/>
  <c r="IJK8" i="7"/>
  <c r="IJM8" i="7"/>
  <c r="IJO8" i="7"/>
  <c r="IJQ8" i="7"/>
  <c r="IJS8" i="7"/>
  <c r="IJU8" i="7"/>
  <c r="IJW8" i="7"/>
  <c r="IJY8" i="7"/>
  <c r="IKA8" i="7"/>
  <c r="IKC8" i="7"/>
  <c r="IKE8" i="7"/>
  <c r="IKG8" i="7"/>
  <c r="IKI8" i="7"/>
  <c r="IKK8" i="7"/>
  <c r="IKM8" i="7"/>
  <c r="IKO8" i="7"/>
  <c r="IKQ8" i="7"/>
  <c r="IKS8" i="7"/>
  <c r="IKU8" i="7"/>
  <c r="IKW8" i="7"/>
  <c r="IKY8" i="7"/>
  <c r="ILA8" i="7"/>
  <c r="ILC8" i="7"/>
  <c r="ILE8" i="7"/>
  <c r="ILG8" i="7"/>
  <c r="ILI8" i="7"/>
  <c r="ILK8" i="7"/>
  <c r="ILM8" i="7"/>
  <c r="ILO8" i="7"/>
  <c r="ILQ8" i="7"/>
  <c r="ILS8" i="7"/>
  <c r="ILU8" i="7"/>
  <c r="ILW8" i="7"/>
  <c r="ILY8" i="7"/>
  <c r="IMA8" i="7"/>
  <c r="IMC8" i="7"/>
  <c r="IME8" i="7"/>
  <c r="IMG8" i="7"/>
  <c r="IMI8" i="7"/>
  <c r="IMK8" i="7"/>
  <c r="IMM8" i="7"/>
  <c r="IMO8" i="7"/>
  <c r="IMQ8" i="7"/>
  <c r="IMS8" i="7"/>
  <c r="IMU8" i="7"/>
  <c r="IMW8" i="7"/>
  <c r="IMY8" i="7"/>
  <c r="INA8" i="7"/>
  <c r="INC8" i="7"/>
  <c r="INE8" i="7"/>
  <c r="ING8" i="7"/>
  <c r="INI8" i="7"/>
  <c r="INK8" i="7"/>
  <c r="INM8" i="7"/>
  <c r="INO8" i="7"/>
  <c r="INQ8" i="7"/>
  <c r="INS8" i="7"/>
  <c r="INU8" i="7"/>
  <c r="INW8" i="7"/>
  <c r="INY8" i="7"/>
  <c r="IOA8" i="7"/>
  <c r="IOC8" i="7"/>
  <c r="IOE8" i="7"/>
  <c r="IOG8" i="7"/>
  <c r="IOI8" i="7"/>
  <c r="IOK8" i="7"/>
  <c r="IOM8" i="7"/>
  <c r="IOO8" i="7"/>
  <c r="IOQ8" i="7"/>
  <c r="IOS8" i="7"/>
  <c r="IOU8" i="7"/>
  <c r="IOW8" i="7"/>
  <c r="IOY8" i="7"/>
  <c r="IPA8" i="7"/>
  <c r="IPC8" i="7"/>
  <c r="IPE8" i="7"/>
  <c r="IPG8" i="7"/>
  <c r="IPI8" i="7"/>
  <c r="IPK8" i="7"/>
  <c r="IPM8" i="7"/>
  <c r="IPO8" i="7"/>
  <c r="IPQ8" i="7"/>
  <c r="IPS8" i="7"/>
  <c r="IPU8" i="7"/>
  <c r="IPW8" i="7"/>
  <c r="IPY8" i="7"/>
  <c r="IQA8" i="7"/>
  <c r="IQC8" i="7"/>
  <c r="IQE8" i="7"/>
  <c r="IQG8" i="7"/>
  <c r="IQI8" i="7"/>
  <c r="IQK8" i="7"/>
  <c r="IQM8" i="7"/>
  <c r="IQO8" i="7"/>
  <c r="IQQ8" i="7"/>
  <c r="IQS8" i="7"/>
  <c r="IQU8" i="7"/>
  <c r="IQW8" i="7"/>
  <c r="IQY8" i="7"/>
  <c r="IRA8" i="7"/>
  <c r="IRC8" i="7"/>
  <c r="IRE8" i="7"/>
  <c r="IRG8" i="7"/>
  <c r="IRI8" i="7"/>
  <c r="IRK8" i="7"/>
  <c r="IRM8" i="7"/>
  <c r="IRO8" i="7"/>
  <c r="IRQ8" i="7"/>
  <c r="IRS8" i="7"/>
  <c r="IRU8" i="7"/>
  <c r="IRW8" i="7"/>
  <c r="IRY8" i="7"/>
  <c r="ISA8" i="7"/>
  <c r="ISC8" i="7"/>
  <c r="ISE8" i="7"/>
  <c r="ISG8" i="7"/>
  <c r="ISI8" i="7"/>
  <c r="ISK8" i="7"/>
  <c r="ISM8" i="7"/>
  <c r="ISO8" i="7"/>
  <c r="ISQ8" i="7"/>
  <c r="ISS8" i="7"/>
  <c r="ISU8" i="7"/>
  <c r="ISW8" i="7"/>
  <c r="ISY8" i="7"/>
  <c r="ITA8" i="7"/>
  <c r="ITC8" i="7"/>
  <c r="ITE8" i="7"/>
  <c r="ITG8" i="7"/>
  <c r="ITI8" i="7"/>
  <c r="ITK8" i="7"/>
  <c r="ITM8" i="7"/>
  <c r="ITO8" i="7"/>
  <c r="ITQ8" i="7"/>
  <c r="ITS8" i="7"/>
  <c r="ITU8" i="7"/>
  <c r="ITW8" i="7"/>
  <c r="ITY8" i="7"/>
  <c r="IUA8" i="7"/>
  <c r="IUC8" i="7"/>
  <c r="IUE8" i="7"/>
  <c r="IUG8" i="7"/>
  <c r="IUI8" i="7"/>
  <c r="IUK8" i="7"/>
  <c r="IUM8" i="7"/>
  <c r="IUO8" i="7"/>
  <c r="IUQ8" i="7"/>
  <c r="IUS8" i="7"/>
  <c r="IUU8" i="7"/>
  <c r="IUW8" i="7"/>
  <c r="IUY8" i="7"/>
  <c r="IVA8" i="7"/>
  <c r="IVC8" i="7"/>
  <c r="IVE8" i="7"/>
  <c r="IVG8" i="7"/>
  <c r="IVI8" i="7"/>
  <c r="IVK8" i="7"/>
  <c r="IVM8" i="7"/>
  <c r="IVO8" i="7"/>
  <c r="IVQ8" i="7"/>
  <c r="IVS8" i="7"/>
  <c r="IVU8" i="7"/>
  <c r="IVW8" i="7"/>
  <c r="IVY8" i="7"/>
  <c r="IWA8" i="7"/>
  <c r="IWC8" i="7"/>
  <c r="IWE8" i="7"/>
  <c r="IWG8" i="7"/>
  <c r="IWI8" i="7"/>
  <c r="IWK8" i="7"/>
  <c r="IWM8" i="7"/>
  <c r="IWO8" i="7"/>
  <c r="IWQ8" i="7"/>
  <c r="IWS8" i="7"/>
  <c r="IWU8" i="7"/>
  <c r="IWW8" i="7"/>
  <c r="IWY8" i="7"/>
  <c r="IXA8" i="7"/>
  <c r="IXC8" i="7"/>
  <c r="IXE8" i="7"/>
  <c r="IXG8" i="7"/>
  <c r="IXI8" i="7"/>
  <c r="IXK8" i="7"/>
  <c r="IXM8" i="7"/>
  <c r="IXO8" i="7"/>
  <c r="IXQ8" i="7"/>
  <c r="IXS8" i="7"/>
  <c r="IXU8" i="7"/>
  <c r="IXW8" i="7"/>
  <c r="IXY8" i="7"/>
  <c r="IYA8" i="7"/>
  <c r="IYC8" i="7"/>
  <c r="IYE8" i="7"/>
  <c r="IYG8" i="7"/>
  <c r="IYI8" i="7"/>
  <c r="IYK8" i="7"/>
  <c r="IYM8" i="7"/>
  <c r="IYO8" i="7"/>
  <c r="IYQ8" i="7"/>
  <c r="IYS8" i="7"/>
  <c r="IYU8" i="7"/>
  <c r="IYW8" i="7"/>
  <c r="IYY8" i="7"/>
  <c r="IZA8" i="7"/>
  <c r="IZC8" i="7"/>
  <c r="IZE8" i="7"/>
  <c r="IZG8" i="7"/>
  <c r="IZI8" i="7"/>
  <c r="IZK8" i="7"/>
  <c r="IZM8" i="7"/>
  <c r="IZO8" i="7"/>
  <c r="IZQ8" i="7"/>
  <c r="IZS8" i="7"/>
  <c r="IZU8" i="7"/>
  <c r="IZW8" i="7"/>
  <c r="IZY8" i="7"/>
  <c r="JAA8" i="7"/>
  <c r="JAC8" i="7"/>
  <c r="JAE8" i="7"/>
  <c r="JAG8" i="7"/>
  <c r="JAI8" i="7"/>
  <c r="JAK8" i="7"/>
  <c r="JAM8" i="7"/>
  <c r="JAO8" i="7"/>
  <c r="JAQ8" i="7"/>
  <c r="JAS8" i="7"/>
  <c r="JAU8" i="7"/>
  <c r="JAW8" i="7"/>
  <c r="JAY8" i="7"/>
  <c r="JBA8" i="7"/>
  <c r="JBC8" i="7"/>
  <c r="JBE8" i="7"/>
  <c r="JBG8" i="7"/>
  <c r="JBI8" i="7"/>
  <c r="JBK8" i="7"/>
  <c r="JBM8" i="7"/>
  <c r="JBO8" i="7"/>
  <c r="JBQ8" i="7"/>
  <c r="JBS8" i="7"/>
  <c r="JBU8" i="7"/>
  <c r="JBW8" i="7"/>
  <c r="JBY8" i="7"/>
  <c r="JCA8" i="7"/>
  <c r="JCC8" i="7"/>
  <c r="JCE8" i="7"/>
  <c r="JCG8" i="7"/>
  <c r="JCI8" i="7"/>
  <c r="JCK8" i="7"/>
  <c r="JCM8" i="7"/>
  <c r="JCO8" i="7"/>
  <c r="JCQ8" i="7"/>
  <c r="JCS8" i="7"/>
  <c r="JCU8" i="7"/>
  <c r="JCW8" i="7"/>
  <c r="JCY8" i="7"/>
  <c r="JDA8" i="7"/>
  <c r="JDC8" i="7"/>
  <c r="JDE8" i="7"/>
  <c r="JDG8" i="7"/>
  <c r="JDI8" i="7"/>
  <c r="JDK8" i="7"/>
  <c r="JDM8" i="7"/>
  <c r="JDO8" i="7"/>
  <c r="JDQ8" i="7"/>
  <c r="JDS8" i="7"/>
  <c r="JDU8" i="7"/>
  <c r="JDW8" i="7"/>
  <c r="JDY8" i="7"/>
  <c r="JEA8" i="7"/>
  <c r="JEC8" i="7"/>
  <c r="JEE8" i="7"/>
  <c r="JEG8" i="7"/>
  <c r="JEI8" i="7"/>
  <c r="JEK8" i="7"/>
  <c r="JEM8" i="7"/>
  <c r="JEO8" i="7"/>
  <c r="JEQ8" i="7"/>
  <c r="JES8" i="7"/>
  <c r="JEU8" i="7"/>
  <c r="JEW8" i="7"/>
  <c r="JEY8" i="7"/>
  <c r="JFA8" i="7"/>
  <c r="JFC8" i="7"/>
  <c r="JFE8" i="7"/>
  <c r="JFG8" i="7"/>
  <c r="JFI8" i="7"/>
  <c r="JFK8" i="7"/>
  <c r="JFM8" i="7"/>
  <c r="JFO8" i="7"/>
  <c r="JFQ8" i="7"/>
  <c r="JFS8" i="7"/>
  <c r="JFU8" i="7"/>
  <c r="JFW8" i="7"/>
  <c r="JFY8" i="7"/>
  <c r="JGA8" i="7"/>
  <c r="JGC8" i="7"/>
  <c r="JGE8" i="7"/>
  <c r="JGG8" i="7"/>
  <c r="JGI8" i="7"/>
  <c r="JGK8" i="7"/>
  <c r="JGM8" i="7"/>
  <c r="JGO8" i="7"/>
  <c r="JGQ8" i="7"/>
  <c r="JGS8" i="7"/>
  <c r="JGU8" i="7"/>
  <c r="JGW8" i="7"/>
  <c r="JGY8" i="7"/>
  <c r="JHA8" i="7"/>
  <c r="JHC8" i="7"/>
  <c r="JHE8" i="7"/>
  <c r="JHG8" i="7"/>
  <c r="JHI8" i="7"/>
  <c r="JHK8" i="7"/>
  <c r="JHM8" i="7"/>
  <c r="JHO8" i="7"/>
  <c r="JHQ8" i="7"/>
  <c r="JHS8" i="7"/>
  <c r="JHU8" i="7"/>
  <c r="JHW8" i="7"/>
  <c r="JHY8" i="7"/>
  <c r="JIA8" i="7"/>
  <c r="JIC8" i="7"/>
  <c r="JIE8" i="7"/>
  <c r="JIG8" i="7"/>
  <c r="JII8" i="7"/>
  <c r="JIK8" i="7"/>
  <c r="JIM8" i="7"/>
  <c r="JIO8" i="7"/>
  <c r="JIQ8" i="7"/>
  <c r="JIS8" i="7"/>
  <c r="JIU8" i="7"/>
  <c r="JIW8" i="7"/>
  <c r="JIY8" i="7"/>
  <c r="JJA8" i="7"/>
  <c r="JJC8" i="7"/>
  <c r="JJE8" i="7"/>
  <c r="JJG8" i="7"/>
  <c r="JJI8" i="7"/>
  <c r="JJK8" i="7"/>
  <c r="JJM8" i="7"/>
  <c r="JJO8" i="7"/>
  <c r="JJQ8" i="7"/>
  <c r="JJS8" i="7"/>
  <c r="JJU8" i="7"/>
  <c r="JJW8" i="7"/>
  <c r="JJY8" i="7"/>
  <c r="JKA8" i="7"/>
  <c r="JKC8" i="7"/>
  <c r="JKE8" i="7"/>
  <c r="JKG8" i="7"/>
  <c r="JKI8" i="7"/>
  <c r="JKK8" i="7"/>
  <c r="JKM8" i="7"/>
  <c r="JKO8" i="7"/>
  <c r="JKQ8" i="7"/>
  <c r="JKS8" i="7"/>
  <c r="JKU8" i="7"/>
  <c r="JKW8" i="7"/>
  <c r="JKY8" i="7"/>
  <c r="JLA8" i="7"/>
  <c r="JLC8" i="7"/>
  <c r="JLE8" i="7"/>
  <c r="JLG8" i="7"/>
  <c r="JLI8" i="7"/>
  <c r="JLK8" i="7"/>
  <c r="JLM8" i="7"/>
  <c r="JLO8" i="7"/>
  <c r="JLQ8" i="7"/>
  <c r="JLS8" i="7"/>
  <c r="JLU8" i="7"/>
  <c r="JLW8" i="7"/>
  <c r="JLY8" i="7"/>
  <c r="JMA8" i="7"/>
  <c r="JMC8" i="7"/>
  <c r="JME8" i="7"/>
  <c r="JMG8" i="7"/>
  <c r="JMI8" i="7"/>
  <c r="JMK8" i="7"/>
  <c r="JMM8" i="7"/>
  <c r="JMO8" i="7"/>
  <c r="JMQ8" i="7"/>
  <c r="JMS8" i="7"/>
  <c r="JMU8" i="7"/>
  <c r="JMW8" i="7"/>
  <c r="JMY8" i="7"/>
  <c r="JNA8" i="7"/>
  <c r="JNC8" i="7"/>
  <c r="JNE8" i="7"/>
  <c r="JNG8" i="7"/>
  <c r="JNI8" i="7"/>
  <c r="JNK8" i="7"/>
  <c r="JNM8" i="7"/>
  <c r="JNO8" i="7"/>
  <c r="JNQ8" i="7"/>
  <c r="JNS8" i="7"/>
  <c r="JNU8" i="7"/>
  <c r="JNW8" i="7"/>
  <c r="JNY8" i="7"/>
  <c r="JOA8" i="7"/>
  <c r="JOC8" i="7"/>
  <c r="JOE8" i="7"/>
  <c r="JOG8" i="7"/>
  <c r="JOI8" i="7"/>
  <c r="JOK8" i="7"/>
  <c r="JOM8" i="7"/>
  <c r="JOO8" i="7"/>
  <c r="JOQ8" i="7"/>
  <c r="JOS8" i="7"/>
  <c r="JOU8" i="7"/>
  <c r="JOW8" i="7"/>
  <c r="JOY8" i="7"/>
  <c r="JPA8" i="7"/>
  <c r="JPC8" i="7"/>
  <c r="JPE8" i="7"/>
  <c r="JPG8" i="7"/>
  <c r="JPI8" i="7"/>
  <c r="JPK8" i="7"/>
  <c r="JPM8" i="7"/>
  <c r="JPO8" i="7"/>
  <c r="JPQ8" i="7"/>
  <c r="JPS8" i="7"/>
  <c r="JPU8" i="7"/>
  <c r="JPW8" i="7"/>
  <c r="JPY8" i="7"/>
  <c r="JQA8" i="7"/>
  <c r="JQC8" i="7"/>
  <c r="JQE8" i="7"/>
  <c r="JQG8" i="7"/>
  <c r="JQI8" i="7"/>
  <c r="JQK8" i="7"/>
  <c r="JQM8" i="7"/>
  <c r="JQO8" i="7"/>
  <c r="JQQ8" i="7"/>
  <c r="JQS8" i="7"/>
  <c r="JQU8" i="7"/>
  <c r="JQW8" i="7"/>
  <c r="JQY8" i="7"/>
  <c r="JRA8" i="7"/>
  <c r="JRC8" i="7"/>
  <c r="JRE8" i="7"/>
  <c r="JRG8" i="7"/>
  <c r="JRI8" i="7"/>
  <c r="JRK8" i="7"/>
  <c r="JRM8" i="7"/>
  <c r="JRO8" i="7"/>
  <c r="JRQ8" i="7"/>
  <c r="JRS8" i="7"/>
  <c r="JRU8" i="7"/>
  <c r="JRW8" i="7"/>
  <c r="JRY8" i="7"/>
  <c r="JSA8" i="7"/>
  <c r="JSC8" i="7"/>
  <c r="JSE8" i="7"/>
  <c r="JSG8" i="7"/>
  <c r="JSI8" i="7"/>
  <c r="JSK8" i="7"/>
  <c r="JSM8" i="7"/>
  <c r="JSO8" i="7"/>
  <c r="JSQ8" i="7"/>
  <c r="JSS8" i="7"/>
  <c r="JSU8" i="7"/>
  <c r="JSW8" i="7"/>
  <c r="JSY8" i="7"/>
  <c r="JTA8" i="7"/>
  <c r="JTC8" i="7"/>
  <c r="JTE8" i="7"/>
  <c r="JTG8" i="7"/>
  <c r="JTI8" i="7"/>
  <c r="JTK8" i="7"/>
  <c r="JTM8" i="7"/>
  <c r="JTO8" i="7"/>
  <c r="JTQ8" i="7"/>
  <c r="JTS8" i="7"/>
  <c r="JTU8" i="7"/>
  <c r="JTW8" i="7"/>
  <c r="JTY8" i="7"/>
  <c r="JUA8" i="7"/>
  <c r="JUC8" i="7"/>
  <c r="JUE8" i="7"/>
  <c r="JUG8" i="7"/>
  <c r="JUI8" i="7"/>
  <c r="JUK8" i="7"/>
  <c r="JUM8" i="7"/>
  <c r="JUO8" i="7"/>
  <c r="JUQ8" i="7"/>
  <c r="JUS8" i="7"/>
  <c r="JUU8" i="7"/>
  <c r="JUW8" i="7"/>
  <c r="JUY8" i="7"/>
  <c r="JVA8" i="7"/>
  <c r="JVC8" i="7"/>
  <c r="JVE8" i="7"/>
  <c r="JVG8" i="7"/>
  <c r="JVI8" i="7"/>
  <c r="JVK8" i="7"/>
  <c r="JVM8" i="7"/>
  <c r="JVO8" i="7"/>
  <c r="JVQ8" i="7"/>
  <c r="JVS8" i="7"/>
  <c r="JVU8" i="7"/>
  <c r="JVW8" i="7"/>
  <c r="JVY8" i="7"/>
  <c r="JWA8" i="7"/>
  <c r="JWC8" i="7"/>
  <c r="JWE8" i="7"/>
  <c r="JWG8" i="7"/>
  <c r="JWI8" i="7"/>
  <c r="JWK8" i="7"/>
  <c r="JWM8" i="7"/>
  <c r="JWO8" i="7"/>
  <c r="JWQ8" i="7"/>
  <c r="JWS8" i="7"/>
  <c r="JWU8" i="7"/>
  <c r="JWW8" i="7"/>
  <c r="JWY8" i="7"/>
  <c r="JXA8" i="7"/>
  <c r="JXC8" i="7"/>
  <c r="JXE8" i="7"/>
  <c r="JXG8" i="7"/>
  <c r="JXI8" i="7"/>
  <c r="JXK8" i="7"/>
  <c r="JXM8" i="7"/>
  <c r="JXO8" i="7"/>
  <c r="JXQ8" i="7"/>
  <c r="JXS8" i="7"/>
  <c r="JXU8" i="7"/>
  <c r="JXW8" i="7"/>
  <c r="JXY8" i="7"/>
  <c r="JYA8" i="7"/>
  <c r="JYC8" i="7"/>
  <c r="JYE8" i="7"/>
  <c r="JYG8" i="7"/>
  <c r="JYI8" i="7"/>
  <c r="JYK8" i="7"/>
  <c r="JYM8" i="7"/>
  <c r="JYO8" i="7"/>
  <c r="JYQ8" i="7"/>
  <c r="JYS8" i="7"/>
  <c r="JYU8" i="7"/>
  <c r="JYW8" i="7"/>
  <c r="JYY8" i="7"/>
  <c r="JZA8" i="7"/>
  <c r="JZC8" i="7"/>
  <c r="JZE8" i="7"/>
  <c r="JZG8" i="7"/>
  <c r="JZI8" i="7"/>
  <c r="JZK8" i="7"/>
  <c r="JZM8" i="7"/>
  <c r="JZO8" i="7"/>
  <c r="JZQ8" i="7"/>
  <c r="JZS8" i="7"/>
  <c r="JZU8" i="7"/>
  <c r="JZW8" i="7"/>
  <c r="JZY8" i="7"/>
  <c r="KAA8" i="7"/>
  <c r="KAC8" i="7"/>
  <c r="KAE8" i="7"/>
  <c r="KAG8" i="7"/>
  <c r="KAI8" i="7"/>
  <c r="KAK8" i="7"/>
  <c r="KAM8" i="7"/>
  <c r="KAO8" i="7"/>
  <c r="KAQ8" i="7"/>
  <c r="KAS8" i="7"/>
  <c r="KAU8" i="7"/>
  <c r="KAW8" i="7"/>
  <c r="KAY8" i="7"/>
  <c r="KBA8" i="7"/>
  <c r="KBC8" i="7"/>
  <c r="KBE8" i="7"/>
  <c r="KBG8" i="7"/>
  <c r="KBI8" i="7"/>
  <c r="KBK8" i="7"/>
  <c r="KBM8" i="7"/>
  <c r="KBO8" i="7"/>
  <c r="KBQ8" i="7"/>
  <c r="KBS8" i="7"/>
  <c r="KBU8" i="7"/>
  <c r="KBW8" i="7"/>
  <c r="KBY8" i="7"/>
  <c r="KCA8" i="7"/>
  <c r="KCC8" i="7"/>
  <c r="KCE8" i="7"/>
  <c r="KCG8" i="7"/>
  <c r="KCI8" i="7"/>
  <c r="KCK8" i="7"/>
  <c r="KCM8" i="7"/>
  <c r="KCO8" i="7"/>
  <c r="KCQ8" i="7"/>
  <c r="KCS8" i="7"/>
  <c r="KCU8" i="7"/>
  <c r="KCW8" i="7"/>
  <c r="KCY8" i="7"/>
  <c r="KDA8" i="7"/>
  <c r="KDC8" i="7"/>
  <c r="KDE8" i="7"/>
  <c r="KDG8" i="7"/>
  <c r="KDI8" i="7"/>
  <c r="KDK8" i="7"/>
  <c r="KDM8" i="7"/>
  <c r="KDO8" i="7"/>
  <c r="KDQ8" i="7"/>
  <c r="KDS8" i="7"/>
  <c r="KDU8" i="7"/>
  <c r="KDW8" i="7"/>
  <c r="KDY8" i="7"/>
  <c r="KEA8" i="7"/>
  <c r="KEC8" i="7"/>
  <c r="KEE8" i="7"/>
  <c r="KEG8" i="7"/>
  <c r="KEI8" i="7"/>
  <c r="KEK8" i="7"/>
  <c r="KEM8" i="7"/>
  <c r="KEO8" i="7"/>
  <c r="KEQ8" i="7"/>
  <c r="KES8" i="7"/>
  <c r="KEU8" i="7"/>
  <c r="KEW8" i="7"/>
  <c r="KEY8" i="7"/>
  <c r="KFA8" i="7"/>
  <c r="KFC8" i="7"/>
  <c r="KFE8" i="7"/>
  <c r="KFG8" i="7"/>
  <c r="KFI8" i="7"/>
  <c r="KFK8" i="7"/>
  <c r="KFM8" i="7"/>
  <c r="KFO8" i="7"/>
  <c r="KFQ8" i="7"/>
  <c r="KFS8" i="7"/>
  <c r="KFU8" i="7"/>
  <c r="KFW8" i="7"/>
  <c r="KFY8" i="7"/>
  <c r="KGA8" i="7"/>
  <c r="KGC8" i="7"/>
  <c r="KGE8" i="7"/>
  <c r="KGG8" i="7"/>
  <c r="KGI8" i="7"/>
  <c r="KGK8" i="7"/>
  <c r="KGM8" i="7"/>
  <c r="KGO8" i="7"/>
  <c r="KGQ8" i="7"/>
  <c r="KGS8" i="7"/>
  <c r="KGU8" i="7"/>
  <c r="KGW8" i="7"/>
  <c r="KGY8" i="7"/>
  <c r="KHA8" i="7"/>
  <c r="KHC8" i="7"/>
  <c r="KHE8" i="7"/>
  <c r="KHG8" i="7"/>
  <c r="KHI8" i="7"/>
  <c r="KHK8" i="7"/>
  <c r="KHM8" i="7"/>
  <c r="KHO8" i="7"/>
  <c r="KHQ8" i="7"/>
  <c r="KHS8" i="7"/>
  <c r="KHU8" i="7"/>
  <c r="KHW8" i="7"/>
  <c r="KHY8" i="7"/>
  <c r="KIA8" i="7"/>
  <c r="KIC8" i="7"/>
  <c r="KIE8" i="7"/>
  <c r="KIG8" i="7"/>
  <c r="KII8" i="7"/>
  <c r="KIK8" i="7"/>
  <c r="KIM8" i="7"/>
  <c r="KIO8" i="7"/>
  <c r="KIQ8" i="7"/>
  <c r="KIS8" i="7"/>
  <c r="KIU8" i="7"/>
  <c r="KIW8" i="7"/>
  <c r="KIY8" i="7"/>
  <c r="KJA8" i="7"/>
  <c r="KJC8" i="7"/>
  <c r="KJE8" i="7"/>
  <c r="KJG8" i="7"/>
  <c r="KJI8" i="7"/>
  <c r="KJK8" i="7"/>
  <c r="KJM8" i="7"/>
  <c r="KJO8" i="7"/>
  <c r="KJQ8" i="7"/>
  <c r="KJS8" i="7"/>
  <c r="KJU8" i="7"/>
  <c r="KJW8" i="7"/>
  <c r="KJY8" i="7"/>
  <c r="KKA8" i="7"/>
  <c r="KKC8" i="7"/>
  <c r="KKE8" i="7"/>
  <c r="KKG8" i="7"/>
  <c r="KKI8" i="7"/>
  <c r="KKK8" i="7"/>
  <c r="KKM8" i="7"/>
  <c r="KKO8" i="7"/>
  <c r="KKQ8" i="7"/>
  <c r="KKS8" i="7"/>
  <c r="KKU8" i="7"/>
  <c r="KKW8" i="7"/>
  <c r="KKY8" i="7"/>
  <c r="KLA8" i="7"/>
  <c r="KLC8" i="7"/>
  <c r="KLE8" i="7"/>
  <c r="KLG8" i="7"/>
  <c r="KLI8" i="7"/>
  <c r="KLK8" i="7"/>
  <c r="KLM8" i="7"/>
  <c r="KLO8" i="7"/>
  <c r="KLQ8" i="7"/>
  <c r="KLS8" i="7"/>
  <c r="KLU8" i="7"/>
  <c r="KLW8" i="7"/>
  <c r="KLY8" i="7"/>
  <c r="KMA8" i="7"/>
  <c r="KMC8" i="7"/>
  <c r="KME8" i="7"/>
  <c r="KMG8" i="7"/>
  <c r="KMI8" i="7"/>
  <c r="KMK8" i="7"/>
  <c r="KMM8" i="7"/>
  <c r="KMO8" i="7"/>
  <c r="KMQ8" i="7"/>
  <c r="KMS8" i="7"/>
  <c r="KMU8" i="7"/>
  <c r="KMW8" i="7"/>
  <c r="KMY8" i="7"/>
  <c r="KNA8" i="7"/>
  <c r="KNC8" i="7"/>
  <c r="KNE8" i="7"/>
  <c r="KNG8" i="7"/>
  <c r="KNI8" i="7"/>
  <c r="KNK8" i="7"/>
  <c r="KNM8" i="7"/>
  <c r="KNO8" i="7"/>
  <c r="KNQ8" i="7"/>
  <c r="KNS8" i="7"/>
  <c r="KNU8" i="7"/>
  <c r="KNW8" i="7"/>
  <c r="KNY8" i="7"/>
  <c r="KOA8" i="7"/>
  <c r="KOC8" i="7"/>
  <c r="KOE8" i="7"/>
  <c r="KOG8" i="7"/>
  <c r="KOI8" i="7"/>
  <c r="KOK8" i="7"/>
  <c r="KOM8" i="7"/>
  <c r="KOO8" i="7"/>
  <c r="KOQ8" i="7"/>
  <c r="KOS8" i="7"/>
  <c r="KOU8" i="7"/>
  <c r="KOW8" i="7"/>
  <c r="KOY8" i="7"/>
  <c r="KPA8" i="7"/>
  <c r="KPC8" i="7"/>
  <c r="KPE8" i="7"/>
  <c r="KPG8" i="7"/>
  <c r="KPI8" i="7"/>
  <c r="KPK8" i="7"/>
  <c r="KPM8" i="7"/>
  <c r="KPO8" i="7"/>
  <c r="KPQ8" i="7"/>
  <c r="KPS8" i="7"/>
  <c r="KPU8" i="7"/>
  <c r="KPW8" i="7"/>
  <c r="KPY8" i="7"/>
  <c r="KQA8" i="7"/>
  <c r="KQC8" i="7"/>
  <c r="KQE8" i="7"/>
  <c r="KQG8" i="7"/>
  <c r="KQI8" i="7"/>
  <c r="KQK8" i="7"/>
  <c r="KQM8" i="7"/>
  <c r="KQO8" i="7"/>
  <c r="KQQ8" i="7"/>
  <c r="KQS8" i="7"/>
  <c r="KQU8" i="7"/>
  <c r="KQW8" i="7"/>
  <c r="KQY8" i="7"/>
  <c r="KRA8" i="7"/>
  <c r="KRC8" i="7"/>
  <c r="KRE8" i="7"/>
  <c r="KRG8" i="7"/>
  <c r="KRI8" i="7"/>
  <c r="KRK8" i="7"/>
  <c r="KRM8" i="7"/>
  <c r="KRO8" i="7"/>
  <c r="KRQ8" i="7"/>
  <c r="KRS8" i="7"/>
  <c r="KRU8" i="7"/>
  <c r="KRW8" i="7"/>
  <c r="KRY8" i="7"/>
  <c r="KSA8" i="7"/>
  <c r="KSC8" i="7"/>
  <c r="KSE8" i="7"/>
  <c r="KSG8" i="7"/>
  <c r="KSI8" i="7"/>
  <c r="KSK8" i="7"/>
  <c r="KSM8" i="7"/>
  <c r="KSO8" i="7"/>
  <c r="KSQ8" i="7"/>
  <c r="KSS8" i="7"/>
  <c r="KSU8" i="7"/>
  <c r="KSW8" i="7"/>
  <c r="KSY8" i="7"/>
  <c r="KTA8" i="7"/>
  <c r="KTC8" i="7"/>
  <c r="KTE8" i="7"/>
  <c r="KTG8" i="7"/>
  <c r="KTI8" i="7"/>
  <c r="KTK8" i="7"/>
  <c r="KTM8" i="7"/>
  <c r="KTO8" i="7"/>
  <c r="KTQ8" i="7"/>
  <c r="KTS8" i="7"/>
  <c r="KTU8" i="7"/>
  <c r="KTW8" i="7"/>
  <c r="KTY8" i="7"/>
  <c r="KUA8" i="7"/>
  <c r="KUC8" i="7"/>
  <c r="KUE8" i="7"/>
  <c r="KUG8" i="7"/>
  <c r="KUI8" i="7"/>
  <c r="KUK8" i="7"/>
  <c r="KUM8" i="7"/>
  <c r="KUO8" i="7"/>
  <c r="KUQ8" i="7"/>
  <c r="KUS8" i="7"/>
  <c r="KUU8" i="7"/>
  <c r="KUW8" i="7"/>
  <c r="KUY8" i="7"/>
  <c r="KVA8" i="7"/>
  <c r="KVC8" i="7"/>
  <c r="KVE8" i="7"/>
  <c r="KVG8" i="7"/>
  <c r="KVI8" i="7"/>
  <c r="KVK8" i="7"/>
  <c r="KVM8" i="7"/>
  <c r="KVO8" i="7"/>
  <c r="KVQ8" i="7"/>
  <c r="KVS8" i="7"/>
  <c r="KVU8" i="7"/>
  <c r="KVW8" i="7"/>
  <c r="KVY8" i="7"/>
  <c r="KWA8" i="7"/>
  <c r="KWC8" i="7"/>
  <c r="KWE8" i="7"/>
  <c r="KWG8" i="7"/>
  <c r="KWI8" i="7"/>
  <c r="KWK8" i="7"/>
  <c r="KWM8" i="7"/>
  <c r="KWO8" i="7"/>
  <c r="KWQ8" i="7"/>
  <c r="KWS8" i="7"/>
  <c r="KWU8" i="7"/>
  <c r="KWW8" i="7"/>
  <c r="KWY8" i="7"/>
  <c r="KXA8" i="7"/>
  <c r="KXC8" i="7"/>
  <c r="KXE8" i="7"/>
  <c r="KXG8" i="7"/>
  <c r="KXI8" i="7"/>
  <c r="KXK8" i="7"/>
  <c r="KXM8" i="7"/>
  <c r="KXO8" i="7"/>
  <c r="KXQ8" i="7"/>
  <c r="KXS8" i="7"/>
  <c r="KXU8" i="7"/>
  <c r="KXW8" i="7"/>
  <c r="KXY8" i="7"/>
  <c r="KYA8" i="7"/>
  <c r="KYC8" i="7"/>
  <c r="KYE8" i="7"/>
  <c r="KYG8" i="7"/>
  <c r="KYI8" i="7"/>
  <c r="KYK8" i="7"/>
  <c r="KYM8" i="7"/>
  <c r="KYO8" i="7"/>
  <c r="KYQ8" i="7"/>
  <c r="KYS8" i="7"/>
  <c r="KYU8" i="7"/>
  <c r="KYW8" i="7"/>
  <c r="KYY8" i="7"/>
  <c r="KZA8" i="7"/>
  <c r="KZC8" i="7"/>
  <c r="KZE8" i="7"/>
  <c r="KZG8" i="7"/>
  <c r="KZI8" i="7"/>
  <c r="KZK8" i="7"/>
  <c r="KZM8" i="7"/>
  <c r="KZO8" i="7"/>
  <c r="KZQ8" i="7"/>
  <c r="KZS8" i="7"/>
  <c r="KZU8" i="7"/>
  <c r="KZW8" i="7"/>
  <c r="KZY8" i="7"/>
  <c r="LAA8" i="7"/>
  <c r="LAC8" i="7"/>
  <c r="LAE8" i="7"/>
  <c r="LAG8" i="7"/>
  <c r="LAI8" i="7"/>
  <c r="LAK8" i="7"/>
  <c r="LAM8" i="7"/>
  <c r="LAO8" i="7"/>
  <c r="LAQ8" i="7"/>
  <c r="LAS8" i="7"/>
  <c r="LAU8" i="7"/>
  <c r="LAW8" i="7"/>
  <c r="LAY8" i="7"/>
  <c r="LBA8" i="7"/>
  <c r="LBC8" i="7"/>
  <c r="LBE8" i="7"/>
  <c r="LBG8" i="7"/>
  <c r="LBI8" i="7"/>
  <c r="LBK8" i="7"/>
  <c r="LBM8" i="7"/>
  <c r="LBO8" i="7"/>
  <c r="LBQ8" i="7"/>
  <c r="LBS8" i="7"/>
  <c r="LBU8" i="7"/>
  <c r="LBW8" i="7"/>
  <c r="LBY8" i="7"/>
  <c r="LCA8" i="7"/>
  <c r="LCC8" i="7"/>
  <c r="LCE8" i="7"/>
  <c r="LCG8" i="7"/>
  <c r="LCI8" i="7"/>
  <c r="LCK8" i="7"/>
  <c r="LCM8" i="7"/>
  <c r="LCO8" i="7"/>
  <c r="LCQ8" i="7"/>
  <c r="LCS8" i="7"/>
  <c r="LCU8" i="7"/>
  <c r="LCW8" i="7"/>
  <c r="LCY8" i="7"/>
  <c r="LDA8" i="7"/>
  <c r="LDC8" i="7"/>
  <c r="LDE8" i="7"/>
  <c r="LDG8" i="7"/>
  <c r="LDI8" i="7"/>
  <c r="LDK8" i="7"/>
  <c r="LDM8" i="7"/>
  <c r="LDO8" i="7"/>
  <c r="LDQ8" i="7"/>
  <c r="LDS8" i="7"/>
  <c r="LDU8" i="7"/>
  <c r="LDW8" i="7"/>
  <c r="LDY8" i="7"/>
  <c r="LEA8" i="7"/>
  <c r="LEC8" i="7"/>
  <c r="LEE8" i="7"/>
  <c r="LEG8" i="7"/>
  <c r="LEI8" i="7"/>
  <c r="LEK8" i="7"/>
  <c r="LEM8" i="7"/>
  <c r="LEO8" i="7"/>
  <c r="LEQ8" i="7"/>
  <c r="LES8" i="7"/>
  <c r="LEU8" i="7"/>
  <c r="LEW8" i="7"/>
  <c r="LEY8" i="7"/>
  <c r="LFA8" i="7"/>
  <c r="LFC8" i="7"/>
  <c r="LFE8" i="7"/>
  <c r="LFG8" i="7"/>
  <c r="LFI8" i="7"/>
  <c r="LFK8" i="7"/>
  <c r="LFM8" i="7"/>
  <c r="LFO8" i="7"/>
  <c r="LFQ8" i="7"/>
  <c r="LFS8" i="7"/>
  <c r="LFU8" i="7"/>
  <c r="LFW8" i="7"/>
  <c r="LFY8" i="7"/>
  <c r="LGA8" i="7"/>
  <c r="LGC8" i="7"/>
  <c r="LGE8" i="7"/>
  <c r="LGG8" i="7"/>
  <c r="LGI8" i="7"/>
  <c r="LGK8" i="7"/>
  <c r="LGM8" i="7"/>
  <c r="LGO8" i="7"/>
  <c r="LGQ8" i="7"/>
  <c r="LGS8" i="7"/>
  <c r="LGU8" i="7"/>
  <c r="LGW8" i="7"/>
  <c r="LGY8" i="7"/>
  <c r="LHA8" i="7"/>
  <c r="LHC8" i="7"/>
  <c r="LHE8" i="7"/>
  <c r="LHG8" i="7"/>
  <c r="LHI8" i="7"/>
  <c r="LHK8" i="7"/>
  <c r="LHM8" i="7"/>
  <c r="LHO8" i="7"/>
  <c r="LHQ8" i="7"/>
  <c r="LHS8" i="7"/>
  <c r="LHU8" i="7"/>
  <c r="LHW8" i="7"/>
  <c r="LHY8" i="7"/>
  <c r="LIA8" i="7"/>
  <c r="LIC8" i="7"/>
  <c r="LIE8" i="7"/>
  <c r="LIG8" i="7"/>
  <c r="LII8" i="7"/>
  <c r="LIK8" i="7"/>
  <c r="LIM8" i="7"/>
  <c r="LIO8" i="7"/>
  <c r="LIQ8" i="7"/>
  <c r="LIS8" i="7"/>
  <c r="LIU8" i="7"/>
  <c r="LIW8" i="7"/>
  <c r="LIY8" i="7"/>
  <c r="LJA8" i="7"/>
  <c r="LJC8" i="7"/>
  <c r="LJE8" i="7"/>
  <c r="LJG8" i="7"/>
  <c r="LJI8" i="7"/>
  <c r="LJK8" i="7"/>
  <c r="LJM8" i="7"/>
  <c r="LJO8" i="7"/>
  <c r="LJQ8" i="7"/>
  <c r="LJS8" i="7"/>
  <c r="LJU8" i="7"/>
  <c r="LJW8" i="7"/>
  <c r="LJY8" i="7"/>
  <c r="LKA8" i="7"/>
  <c r="LKC8" i="7"/>
  <c r="LKE8" i="7"/>
  <c r="LKG8" i="7"/>
  <c r="LKI8" i="7"/>
  <c r="LKK8" i="7"/>
  <c r="LKM8" i="7"/>
  <c r="LKO8" i="7"/>
  <c r="LKQ8" i="7"/>
  <c r="LKS8" i="7"/>
  <c r="LKU8" i="7"/>
  <c r="LKW8" i="7"/>
  <c r="LKY8" i="7"/>
  <c r="LLA8" i="7"/>
  <c r="LLC8" i="7"/>
  <c r="LLE8" i="7"/>
  <c r="LLG8" i="7"/>
  <c r="LLI8" i="7"/>
  <c r="LLK8" i="7"/>
  <c r="LLM8" i="7"/>
  <c r="LLO8" i="7"/>
  <c r="LLQ8" i="7"/>
  <c r="LLS8" i="7"/>
  <c r="LLU8" i="7"/>
  <c r="LLW8" i="7"/>
  <c r="LLY8" i="7"/>
  <c r="LMA8" i="7"/>
  <c r="LMC8" i="7"/>
  <c r="LME8" i="7"/>
  <c r="LMG8" i="7"/>
  <c r="LMI8" i="7"/>
  <c r="LMK8" i="7"/>
  <c r="LMM8" i="7"/>
  <c r="LMO8" i="7"/>
  <c r="LMQ8" i="7"/>
  <c r="LMS8" i="7"/>
  <c r="LMU8" i="7"/>
  <c r="LMW8" i="7"/>
  <c r="LMY8" i="7"/>
  <c r="LNA8" i="7"/>
  <c r="LNC8" i="7"/>
  <c r="LNE8" i="7"/>
  <c r="LNG8" i="7"/>
  <c r="LNI8" i="7"/>
  <c r="LNK8" i="7"/>
  <c r="LNM8" i="7"/>
  <c r="LNO8" i="7"/>
  <c r="LNQ8" i="7"/>
  <c r="LNS8" i="7"/>
  <c r="LNU8" i="7"/>
  <c r="LNW8" i="7"/>
  <c r="LNY8" i="7"/>
  <c r="LOA8" i="7"/>
  <c r="LOC8" i="7"/>
  <c r="LOE8" i="7"/>
  <c r="LOG8" i="7"/>
  <c r="LOI8" i="7"/>
  <c r="LOK8" i="7"/>
  <c r="LOM8" i="7"/>
  <c r="LOO8" i="7"/>
  <c r="LOQ8" i="7"/>
  <c r="LOS8" i="7"/>
  <c r="LOU8" i="7"/>
  <c r="LOW8" i="7"/>
  <c r="LOY8" i="7"/>
  <c r="LPA8" i="7"/>
  <c r="LPC8" i="7"/>
  <c r="LPE8" i="7"/>
  <c r="LPG8" i="7"/>
  <c r="LPI8" i="7"/>
  <c r="LPK8" i="7"/>
  <c r="LPM8" i="7"/>
  <c r="LPO8" i="7"/>
  <c r="LPQ8" i="7"/>
  <c r="LPS8" i="7"/>
  <c r="LPU8" i="7"/>
  <c r="LPW8" i="7"/>
  <c r="LPY8" i="7"/>
  <c r="LQA8" i="7"/>
  <c r="LQC8" i="7"/>
  <c r="LQE8" i="7"/>
  <c r="LQG8" i="7"/>
  <c r="LQI8" i="7"/>
  <c r="LQK8" i="7"/>
  <c r="LQM8" i="7"/>
  <c r="LQO8" i="7"/>
  <c r="LQQ8" i="7"/>
  <c r="LQS8" i="7"/>
  <c r="LQU8" i="7"/>
  <c r="LQW8" i="7"/>
  <c r="LQY8" i="7"/>
  <c r="LRA8" i="7"/>
  <c r="LRC8" i="7"/>
  <c r="LRE8" i="7"/>
  <c r="LRG8" i="7"/>
  <c r="LRI8" i="7"/>
  <c r="LRK8" i="7"/>
  <c r="LRM8" i="7"/>
  <c r="LRO8" i="7"/>
  <c r="LRQ8" i="7"/>
  <c r="LRS8" i="7"/>
  <c r="LRU8" i="7"/>
  <c r="LRW8" i="7"/>
  <c r="LRY8" i="7"/>
  <c r="LSA8" i="7"/>
  <c r="LSC8" i="7"/>
  <c r="LSE8" i="7"/>
  <c r="LSG8" i="7"/>
  <c r="LSI8" i="7"/>
  <c r="LSK8" i="7"/>
  <c r="LSM8" i="7"/>
  <c r="LSO8" i="7"/>
  <c r="LSQ8" i="7"/>
  <c r="LSS8" i="7"/>
  <c r="LSU8" i="7"/>
  <c r="LSW8" i="7"/>
  <c r="LSY8" i="7"/>
  <c r="LTA8" i="7"/>
  <c r="LTC8" i="7"/>
  <c r="LTE8" i="7"/>
  <c r="LTG8" i="7"/>
  <c r="LTI8" i="7"/>
  <c r="LTK8" i="7"/>
  <c r="LTM8" i="7"/>
  <c r="LTO8" i="7"/>
  <c r="LTQ8" i="7"/>
  <c r="LTS8" i="7"/>
  <c r="LTU8" i="7"/>
  <c r="LTW8" i="7"/>
  <c r="LTY8" i="7"/>
  <c r="LUA8" i="7"/>
  <c r="LUC8" i="7"/>
  <c r="LUE8" i="7"/>
  <c r="LUG8" i="7"/>
  <c r="LUI8" i="7"/>
  <c r="LUK8" i="7"/>
  <c r="LUM8" i="7"/>
  <c r="LUO8" i="7"/>
  <c r="LUQ8" i="7"/>
  <c r="LUS8" i="7"/>
  <c r="LUU8" i="7"/>
  <c r="LUW8" i="7"/>
  <c r="LUY8" i="7"/>
  <c r="LVA8" i="7"/>
  <c r="LVC8" i="7"/>
  <c r="LVE8" i="7"/>
  <c r="LVG8" i="7"/>
  <c r="LVI8" i="7"/>
  <c r="LVK8" i="7"/>
  <c r="LVM8" i="7"/>
  <c r="LVO8" i="7"/>
  <c r="LVQ8" i="7"/>
  <c r="LVS8" i="7"/>
  <c r="LVU8" i="7"/>
  <c r="LVW8" i="7"/>
  <c r="LVY8" i="7"/>
  <c r="LWA8" i="7"/>
  <c r="LWC8" i="7"/>
  <c r="LWE8" i="7"/>
  <c r="LWG8" i="7"/>
  <c r="LWI8" i="7"/>
  <c r="LWK8" i="7"/>
  <c r="LWM8" i="7"/>
  <c r="LWO8" i="7"/>
  <c r="LWQ8" i="7"/>
  <c r="LWS8" i="7"/>
  <c r="LWU8" i="7"/>
  <c r="LWW8" i="7"/>
  <c r="LWY8" i="7"/>
  <c r="LXA8" i="7"/>
  <c r="LXC8" i="7"/>
  <c r="LXE8" i="7"/>
  <c r="LXG8" i="7"/>
  <c r="LXI8" i="7"/>
  <c r="LXK8" i="7"/>
  <c r="LXM8" i="7"/>
  <c r="LXO8" i="7"/>
  <c r="LXQ8" i="7"/>
  <c r="LXS8" i="7"/>
  <c r="LXU8" i="7"/>
  <c r="LXW8" i="7"/>
  <c r="LXY8" i="7"/>
  <c r="LYA8" i="7"/>
  <c r="LYC8" i="7"/>
  <c r="LYE8" i="7"/>
  <c r="LYG8" i="7"/>
  <c r="LYI8" i="7"/>
  <c r="LYK8" i="7"/>
  <c r="LYM8" i="7"/>
  <c r="LYO8" i="7"/>
  <c r="LYQ8" i="7"/>
  <c r="LYS8" i="7"/>
  <c r="LYU8" i="7"/>
  <c r="LYW8" i="7"/>
  <c r="LYY8" i="7"/>
  <c r="LZA8" i="7"/>
  <c r="LZC8" i="7"/>
  <c r="LZE8" i="7"/>
  <c r="LZG8" i="7"/>
  <c r="LZI8" i="7"/>
  <c r="LZK8" i="7"/>
  <c r="LZM8" i="7"/>
  <c r="LZO8" i="7"/>
  <c r="LZQ8" i="7"/>
  <c r="LZS8" i="7"/>
  <c r="LZU8" i="7"/>
  <c r="LZW8" i="7"/>
  <c r="LZY8" i="7"/>
  <c r="MAA8" i="7"/>
  <c r="MAC8" i="7"/>
  <c r="MAE8" i="7"/>
  <c r="MAG8" i="7"/>
  <c r="MAI8" i="7"/>
  <c r="MAK8" i="7"/>
  <c r="MAM8" i="7"/>
  <c r="MAO8" i="7"/>
  <c r="MAQ8" i="7"/>
  <c r="MAS8" i="7"/>
  <c r="MAU8" i="7"/>
  <c r="MAW8" i="7"/>
  <c r="MAY8" i="7"/>
  <c r="MBA8" i="7"/>
  <c r="MBC8" i="7"/>
  <c r="MBE8" i="7"/>
  <c r="MBG8" i="7"/>
  <c r="MBI8" i="7"/>
  <c r="MBK8" i="7"/>
  <c r="MBM8" i="7"/>
  <c r="MBO8" i="7"/>
  <c r="MBQ8" i="7"/>
  <c r="MBS8" i="7"/>
  <c r="MBU8" i="7"/>
  <c r="MBW8" i="7"/>
  <c r="MBY8" i="7"/>
  <c r="MCA8" i="7"/>
  <c r="MCC8" i="7"/>
  <c r="MCE8" i="7"/>
  <c r="MCG8" i="7"/>
  <c r="MCI8" i="7"/>
  <c r="MCK8" i="7"/>
  <c r="MCM8" i="7"/>
  <c r="MCO8" i="7"/>
  <c r="MCQ8" i="7"/>
  <c r="MCS8" i="7"/>
  <c r="MCU8" i="7"/>
  <c r="MCW8" i="7"/>
  <c r="MCY8" i="7"/>
  <c r="MDA8" i="7"/>
  <c r="MDC8" i="7"/>
  <c r="MDE8" i="7"/>
  <c r="MDG8" i="7"/>
  <c r="MDI8" i="7"/>
  <c r="MDK8" i="7"/>
  <c r="MDM8" i="7"/>
  <c r="MDO8" i="7"/>
  <c r="MDQ8" i="7"/>
  <c r="MDS8" i="7"/>
  <c r="MDU8" i="7"/>
  <c r="MDW8" i="7"/>
  <c r="MDY8" i="7"/>
  <c r="MEA8" i="7"/>
  <c r="MEC8" i="7"/>
  <c r="MEE8" i="7"/>
  <c r="MEG8" i="7"/>
  <c r="MEI8" i="7"/>
  <c r="MEK8" i="7"/>
  <c r="MEM8" i="7"/>
  <c r="MEO8" i="7"/>
  <c r="MEQ8" i="7"/>
  <c r="MES8" i="7"/>
  <c r="MEU8" i="7"/>
  <c r="MEW8" i="7"/>
  <c r="MEY8" i="7"/>
  <c r="MFA8" i="7"/>
  <c r="MFC8" i="7"/>
  <c r="MFE8" i="7"/>
  <c r="MFG8" i="7"/>
  <c r="MFI8" i="7"/>
  <c r="MFK8" i="7"/>
  <c r="MFM8" i="7"/>
  <c r="MFO8" i="7"/>
  <c r="MFQ8" i="7"/>
  <c r="MFS8" i="7"/>
  <c r="MFU8" i="7"/>
  <c r="MFW8" i="7"/>
  <c r="MFY8" i="7"/>
  <c r="MGA8" i="7"/>
  <c r="MGC8" i="7"/>
  <c r="MGE8" i="7"/>
  <c r="MGG8" i="7"/>
  <c r="MGI8" i="7"/>
  <c r="MGK8" i="7"/>
  <c r="MGM8" i="7"/>
  <c r="MGO8" i="7"/>
  <c r="MGQ8" i="7"/>
  <c r="MGS8" i="7"/>
  <c r="MGU8" i="7"/>
  <c r="MGW8" i="7"/>
  <c r="MGY8" i="7"/>
  <c r="MHA8" i="7"/>
  <c r="MHC8" i="7"/>
  <c r="MHE8" i="7"/>
  <c r="MHG8" i="7"/>
  <c r="MHI8" i="7"/>
  <c r="MHK8" i="7"/>
  <c r="MHM8" i="7"/>
  <c r="MHO8" i="7"/>
  <c r="MHQ8" i="7"/>
  <c r="MHS8" i="7"/>
  <c r="MHU8" i="7"/>
  <c r="MHW8" i="7"/>
  <c r="MHY8" i="7"/>
  <c r="MIA8" i="7"/>
  <c r="MIC8" i="7"/>
  <c r="MIE8" i="7"/>
  <c r="MIG8" i="7"/>
  <c r="MII8" i="7"/>
  <c r="MIK8" i="7"/>
  <c r="MIM8" i="7"/>
  <c r="MIO8" i="7"/>
  <c r="MIQ8" i="7"/>
  <c r="MIS8" i="7"/>
  <c r="MIU8" i="7"/>
  <c r="MIW8" i="7"/>
  <c r="MIY8" i="7"/>
  <c r="MJA8" i="7"/>
  <c r="MJC8" i="7"/>
  <c r="MJE8" i="7"/>
  <c r="MJG8" i="7"/>
  <c r="MJI8" i="7"/>
  <c r="MJK8" i="7"/>
  <c r="MJM8" i="7"/>
  <c r="MJO8" i="7"/>
  <c r="MJQ8" i="7"/>
  <c r="MJS8" i="7"/>
  <c r="MJU8" i="7"/>
  <c r="MJW8" i="7"/>
  <c r="MJY8" i="7"/>
  <c r="MKA8" i="7"/>
  <c r="MKC8" i="7"/>
  <c r="MKE8" i="7"/>
  <c r="MKG8" i="7"/>
  <c r="MKI8" i="7"/>
  <c r="MKK8" i="7"/>
  <c r="MKM8" i="7"/>
  <c r="MKO8" i="7"/>
  <c r="MKQ8" i="7"/>
  <c r="MKS8" i="7"/>
  <c r="MKU8" i="7"/>
  <c r="MKW8" i="7"/>
  <c r="MKY8" i="7"/>
  <c r="MLA8" i="7"/>
  <c r="MLC8" i="7"/>
  <c r="MLE8" i="7"/>
  <c r="MLG8" i="7"/>
  <c r="MLI8" i="7"/>
  <c r="MLK8" i="7"/>
  <c r="MLM8" i="7"/>
  <c r="MLO8" i="7"/>
  <c r="MLQ8" i="7"/>
  <c r="MLS8" i="7"/>
  <c r="MLU8" i="7"/>
  <c r="MLW8" i="7"/>
  <c r="MLY8" i="7"/>
  <c r="MMA8" i="7"/>
  <c r="MMC8" i="7"/>
  <c r="MME8" i="7"/>
  <c r="MMG8" i="7"/>
  <c r="MMI8" i="7"/>
  <c r="MMK8" i="7"/>
  <c r="MMM8" i="7"/>
  <c r="MMO8" i="7"/>
  <c r="MMQ8" i="7"/>
  <c r="MMS8" i="7"/>
  <c r="MMU8" i="7"/>
  <c r="MMW8" i="7"/>
  <c r="MMY8" i="7"/>
  <c r="MNA8" i="7"/>
  <c r="MNC8" i="7"/>
  <c r="MNE8" i="7"/>
  <c r="MNG8" i="7"/>
  <c r="MNI8" i="7"/>
  <c r="MNK8" i="7"/>
  <c r="MNM8" i="7"/>
  <c r="MNO8" i="7"/>
  <c r="MNQ8" i="7"/>
  <c r="MNS8" i="7"/>
  <c r="MNU8" i="7"/>
  <c r="MNW8" i="7"/>
  <c r="MNY8" i="7"/>
  <c r="MOA8" i="7"/>
  <c r="MOC8" i="7"/>
  <c r="MOE8" i="7"/>
  <c r="MOG8" i="7"/>
  <c r="MOI8" i="7"/>
  <c r="MOK8" i="7"/>
  <c r="MOM8" i="7"/>
  <c r="MOO8" i="7"/>
  <c r="MOQ8" i="7"/>
  <c r="MOS8" i="7"/>
  <c r="MOU8" i="7"/>
  <c r="MOW8" i="7"/>
  <c r="MOY8" i="7"/>
  <c r="MPA8" i="7"/>
  <c r="MPC8" i="7"/>
  <c r="MPE8" i="7"/>
  <c r="MPG8" i="7"/>
  <c r="MPI8" i="7"/>
  <c r="MPK8" i="7"/>
  <c r="MPM8" i="7"/>
  <c r="MPO8" i="7"/>
  <c r="MPQ8" i="7"/>
  <c r="MPS8" i="7"/>
  <c r="MPU8" i="7"/>
  <c r="MPW8" i="7"/>
  <c r="MPY8" i="7"/>
  <c r="MQA8" i="7"/>
  <c r="MQC8" i="7"/>
  <c r="MQE8" i="7"/>
  <c r="MQG8" i="7"/>
  <c r="MQI8" i="7"/>
  <c r="MQK8" i="7"/>
  <c r="MQM8" i="7"/>
  <c r="MQO8" i="7"/>
  <c r="MQQ8" i="7"/>
  <c r="MQS8" i="7"/>
  <c r="MQU8" i="7"/>
  <c r="MQW8" i="7"/>
  <c r="MQY8" i="7"/>
  <c r="MRA8" i="7"/>
  <c r="MRC8" i="7"/>
  <c r="MRE8" i="7"/>
  <c r="MRG8" i="7"/>
  <c r="MRI8" i="7"/>
  <c r="MRK8" i="7"/>
  <c r="MRM8" i="7"/>
  <c r="MRO8" i="7"/>
  <c r="MRQ8" i="7"/>
  <c r="MRS8" i="7"/>
  <c r="MRU8" i="7"/>
  <c r="MRW8" i="7"/>
  <c r="MRY8" i="7"/>
  <c r="MSA8" i="7"/>
  <c r="MSC8" i="7"/>
  <c r="MSE8" i="7"/>
  <c r="MSG8" i="7"/>
  <c r="MSI8" i="7"/>
  <c r="MSK8" i="7"/>
  <c r="MSM8" i="7"/>
  <c r="MSO8" i="7"/>
  <c r="MSQ8" i="7"/>
  <c r="MSS8" i="7"/>
  <c r="MSU8" i="7"/>
  <c r="MSW8" i="7"/>
  <c r="MSY8" i="7"/>
  <c r="MTA8" i="7"/>
  <c r="MTC8" i="7"/>
  <c r="MTE8" i="7"/>
  <c r="MTG8" i="7"/>
  <c r="MTI8" i="7"/>
  <c r="MTK8" i="7"/>
  <c r="MTM8" i="7"/>
  <c r="MTO8" i="7"/>
  <c r="MTQ8" i="7"/>
  <c r="MTS8" i="7"/>
  <c r="MTU8" i="7"/>
  <c r="MTW8" i="7"/>
  <c r="MTY8" i="7"/>
  <c r="MUA8" i="7"/>
  <c r="MUC8" i="7"/>
  <c r="MUE8" i="7"/>
  <c r="MUG8" i="7"/>
  <c r="MUI8" i="7"/>
  <c r="MUK8" i="7"/>
  <c r="MUM8" i="7"/>
  <c r="MUO8" i="7"/>
  <c r="MUQ8" i="7"/>
  <c r="MUS8" i="7"/>
  <c r="MUU8" i="7"/>
  <c r="MUW8" i="7"/>
  <c r="MUY8" i="7"/>
  <c r="MVA8" i="7"/>
  <c r="MVC8" i="7"/>
  <c r="MVE8" i="7"/>
  <c r="MVG8" i="7"/>
  <c r="MVI8" i="7"/>
  <c r="MVK8" i="7"/>
  <c r="MVM8" i="7"/>
  <c r="MVO8" i="7"/>
  <c r="MVQ8" i="7"/>
  <c r="MVS8" i="7"/>
  <c r="MVU8" i="7"/>
  <c r="MVW8" i="7"/>
  <c r="MVY8" i="7"/>
  <c r="MWA8" i="7"/>
  <c r="MWC8" i="7"/>
  <c r="MWE8" i="7"/>
  <c r="MWG8" i="7"/>
  <c r="MWI8" i="7"/>
  <c r="MWK8" i="7"/>
  <c r="MWM8" i="7"/>
  <c r="MWO8" i="7"/>
  <c r="MWQ8" i="7"/>
  <c r="MWS8" i="7"/>
  <c r="MWU8" i="7"/>
  <c r="MWW8" i="7"/>
  <c r="MWY8" i="7"/>
  <c r="MXA8" i="7"/>
  <c r="MXC8" i="7"/>
  <c r="MXE8" i="7"/>
  <c r="MXG8" i="7"/>
  <c r="MXI8" i="7"/>
  <c r="MXK8" i="7"/>
  <c r="MXM8" i="7"/>
  <c r="MXO8" i="7"/>
  <c r="MXQ8" i="7"/>
  <c r="MXS8" i="7"/>
  <c r="MXU8" i="7"/>
  <c r="MXW8" i="7"/>
  <c r="MXY8" i="7"/>
  <c r="MYA8" i="7"/>
  <c r="MYC8" i="7"/>
  <c r="MYE8" i="7"/>
  <c r="MYG8" i="7"/>
  <c r="MYI8" i="7"/>
  <c r="MYK8" i="7"/>
  <c r="MYM8" i="7"/>
  <c r="MYO8" i="7"/>
  <c r="MYQ8" i="7"/>
  <c r="MYS8" i="7"/>
  <c r="MYU8" i="7"/>
  <c r="MYW8" i="7"/>
  <c r="MYY8" i="7"/>
  <c r="MZA8" i="7"/>
  <c r="MZC8" i="7"/>
  <c r="MZE8" i="7"/>
  <c r="MZG8" i="7"/>
  <c r="MZI8" i="7"/>
  <c r="MZK8" i="7"/>
  <c r="MZM8" i="7"/>
  <c r="MZO8" i="7"/>
  <c r="MZQ8" i="7"/>
  <c r="MZS8" i="7"/>
  <c r="MZU8" i="7"/>
  <c r="MZW8" i="7"/>
  <c r="MZY8" i="7"/>
  <c r="NAA8" i="7"/>
  <c r="NAC8" i="7"/>
  <c r="NAE8" i="7"/>
  <c r="NAG8" i="7"/>
  <c r="NAI8" i="7"/>
  <c r="NAK8" i="7"/>
  <c r="NAM8" i="7"/>
  <c r="NAO8" i="7"/>
  <c r="NAQ8" i="7"/>
  <c r="NAS8" i="7"/>
  <c r="NAU8" i="7"/>
  <c r="NAW8" i="7"/>
  <c r="NAY8" i="7"/>
  <c r="NBA8" i="7"/>
  <c r="NBC8" i="7"/>
  <c r="NBE8" i="7"/>
  <c r="NBG8" i="7"/>
  <c r="NBI8" i="7"/>
  <c r="NBK8" i="7"/>
  <c r="NBM8" i="7"/>
  <c r="NBO8" i="7"/>
  <c r="NBQ8" i="7"/>
  <c r="NBS8" i="7"/>
  <c r="NBU8" i="7"/>
  <c r="NBW8" i="7"/>
  <c r="NBY8" i="7"/>
  <c r="NCA8" i="7"/>
  <c r="NCC8" i="7"/>
  <c r="NCE8" i="7"/>
  <c r="NCG8" i="7"/>
  <c r="NCI8" i="7"/>
  <c r="NCK8" i="7"/>
  <c r="NCM8" i="7"/>
  <c r="NCO8" i="7"/>
  <c r="NCQ8" i="7"/>
  <c r="NCS8" i="7"/>
  <c r="NCU8" i="7"/>
  <c r="NCW8" i="7"/>
  <c r="NCY8" i="7"/>
  <c r="NDA8" i="7"/>
  <c r="NDC8" i="7"/>
  <c r="NDE8" i="7"/>
  <c r="NDG8" i="7"/>
  <c r="NDI8" i="7"/>
  <c r="NDK8" i="7"/>
  <c r="NDM8" i="7"/>
  <c r="NDO8" i="7"/>
  <c r="NDQ8" i="7"/>
  <c r="NDS8" i="7"/>
  <c r="NDU8" i="7"/>
  <c r="NDW8" i="7"/>
  <c r="NDY8" i="7"/>
  <c r="NEA8" i="7"/>
  <c r="NEC8" i="7"/>
  <c r="NEE8" i="7"/>
  <c r="NEG8" i="7"/>
  <c r="NEI8" i="7"/>
  <c r="NEK8" i="7"/>
  <c r="NEM8" i="7"/>
  <c r="NEO8" i="7"/>
  <c r="NEQ8" i="7"/>
  <c r="NES8" i="7"/>
  <c r="NEU8" i="7"/>
  <c r="NEW8" i="7"/>
  <c r="NEY8" i="7"/>
  <c r="NFA8" i="7"/>
  <c r="NFC8" i="7"/>
  <c r="NFE8" i="7"/>
  <c r="NFG8" i="7"/>
  <c r="NFI8" i="7"/>
  <c r="NFK8" i="7"/>
  <c r="NFM8" i="7"/>
  <c r="NFO8" i="7"/>
  <c r="NFQ8" i="7"/>
  <c r="NFS8" i="7"/>
  <c r="NFU8" i="7"/>
  <c r="NFW8" i="7"/>
  <c r="NFY8" i="7"/>
  <c r="NGA8" i="7"/>
  <c r="NGC8" i="7"/>
  <c r="NGE8" i="7"/>
  <c r="NGG8" i="7"/>
  <c r="NGI8" i="7"/>
  <c r="NGK8" i="7"/>
  <c r="NGM8" i="7"/>
  <c r="NGO8" i="7"/>
  <c r="NGQ8" i="7"/>
  <c r="NGS8" i="7"/>
  <c r="NGU8" i="7"/>
  <c r="NGW8" i="7"/>
  <c r="NGY8" i="7"/>
  <c r="NHA8" i="7"/>
  <c r="NHC8" i="7"/>
  <c r="NHE8" i="7"/>
  <c r="NHG8" i="7"/>
  <c r="NHI8" i="7"/>
  <c r="NHK8" i="7"/>
  <c r="NHM8" i="7"/>
  <c r="NHO8" i="7"/>
  <c r="NHQ8" i="7"/>
  <c r="NHS8" i="7"/>
  <c r="NHU8" i="7"/>
  <c r="NHW8" i="7"/>
  <c r="NHY8" i="7"/>
  <c r="NIA8" i="7"/>
  <c r="NIC8" i="7"/>
  <c r="NIE8" i="7"/>
  <c r="NIG8" i="7"/>
  <c r="NII8" i="7"/>
  <c r="NIK8" i="7"/>
  <c r="NIM8" i="7"/>
  <c r="NIO8" i="7"/>
  <c r="NIQ8" i="7"/>
  <c r="NIS8" i="7"/>
  <c r="NIU8" i="7"/>
  <c r="NIW8" i="7"/>
  <c r="NIY8" i="7"/>
  <c r="NJA8" i="7"/>
  <c r="NJC8" i="7"/>
  <c r="NJE8" i="7"/>
  <c r="NJG8" i="7"/>
  <c r="NJI8" i="7"/>
  <c r="NJK8" i="7"/>
  <c r="NJM8" i="7"/>
  <c r="NJO8" i="7"/>
  <c r="NJQ8" i="7"/>
  <c r="NJS8" i="7"/>
  <c r="NJU8" i="7"/>
  <c r="NJW8" i="7"/>
  <c r="NJY8" i="7"/>
  <c r="NKA8" i="7"/>
  <c r="NKC8" i="7"/>
  <c r="NKE8" i="7"/>
  <c r="NKG8" i="7"/>
  <c r="NKI8" i="7"/>
  <c r="NKK8" i="7"/>
  <c r="NKM8" i="7"/>
  <c r="NKO8" i="7"/>
  <c r="NKQ8" i="7"/>
  <c r="NKS8" i="7"/>
  <c r="NKU8" i="7"/>
  <c r="NKW8" i="7"/>
  <c r="NKY8" i="7"/>
  <c r="NLA8" i="7"/>
  <c r="NLC8" i="7"/>
  <c r="NLE8" i="7"/>
  <c r="NLG8" i="7"/>
  <c r="NLI8" i="7"/>
  <c r="NLK8" i="7"/>
  <c r="NLM8" i="7"/>
  <c r="NLO8" i="7"/>
  <c r="NLQ8" i="7"/>
  <c r="NLS8" i="7"/>
  <c r="NLU8" i="7"/>
  <c r="NLW8" i="7"/>
  <c r="NLY8" i="7"/>
  <c r="NMA8" i="7"/>
  <c r="NMC8" i="7"/>
  <c r="NME8" i="7"/>
  <c r="NMG8" i="7"/>
  <c r="NMI8" i="7"/>
  <c r="NMK8" i="7"/>
  <c r="NMM8" i="7"/>
  <c r="NMO8" i="7"/>
  <c r="NMQ8" i="7"/>
  <c r="NMS8" i="7"/>
  <c r="NMU8" i="7"/>
  <c r="NMW8" i="7"/>
  <c r="NMY8" i="7"/>
  <c r="NNA8" i="7"/>
  <c r="NNC8" i="7"/>
  <c r="NNE8" i="7"/>
  <c r="NNG8" i="7"/>
  <c r="NNI8" i="7"/>
  <c r="NNK8" i="7"/>
  <c r="NNM8" i="7"/>
  <c r="NNO8" i="7"/>
  <c r="NNQ8" i="7"/>
  <c r="NNS8" i="7"/>
  <c r="NNU8" i="7"/>
  <c r="NNW8" i="7"/>
  <c r="NNY8" i="7"/>
  <c r="NOA8" i="7"/>
  <c r="NOC8" i="7"/>
  <c r="NOE8" i="7"/>
  <c r="NOG8" i="7"/>
  <c r="NOI8" i="7"/>
  <c r="NOK8" i="7"/>
  <c r="NOM8" i="7"/>
  <c r="NOO8" i="7"/>
  <c r="NOQ8" i="7"/>
  <c r="NOS8" i="7"/>
  <c r="NOU8" i="7"/>
  <c r="NOW8" i="7"/>
  <c r="NOY8" i="7"/>
  <c r="NPA8" i="7"/>
  <c r="NPC8" i="7"/>
  <c r="NPE8" i="7"/>
  <c r="NPG8" i="7"/>
  <c r="NPI8" i="7"/>
  <c r="NPK8" i="7"/>
  <c r="NPM8" i="7"/>
  <c r="NPO8" i="7"/>
  <c r="NPQ8" i="7"/>
  <c r="NPS8" i="7"/>
  <c r="NPU8" i="7"/>
  <c r="NPW8" i="7"/>
  <c r="NPY8" i="7"/>
  <c r="NQA8" i="7"/>
  <c r="NQC8" i="7"/>
  <c r="NQE8" i="7"/>
  <c r="NQG8" i="7"/>
  <c r="NQI8" i="7"/>
  <c r="NQK8" i="7"/>
  <c r="NQM8" i="7"/>
  <c r="NQO8" i="7"/>
  <c r="NQQ8" i="7"/>
  <c r="NQS8" i="7"/>
  <c r="NQU8" i="7"/>
  <c r="NQW8" i="7"/>
  <c r="NQY8" i="7"/>
  <c r="NRA8" i="7"/>
  <c r="NRC8" i="7"/>
  <c r="NRE8" i="7"/>
  <c r="NRG8" i="7"/>
  <c r="NRI8" i="7"/>
  <c r="NRK8" i="7"/>
  <c r="NRM8" i="7"/>
  <c r="NRO8" i="7"/>
  <c r="NRQ8" i="7"/>
  <c r="NRS8" i="7"/>
  <c r="NRU8" i="7"/>
  <c r="NRW8" i="7"/>
  <c r="NRY8" i="7"/>
  <c r="NSA8" i="7"/>
  <c r="NSC8" i="7"/>
  <c r="NSE8" i="7"/>
  <c r="NSG8" i="7"/>
  <c r="NSI8" i="7"/>
  <c r="NSK8" i="7"/>
  <c r="NSM8" i="7"/>
  <c r="NSO8" i="7"/>
  <c r="NSQ8" i="7"/>
  <c r="NSS8" i="7"/>
  <c r="NSU8" i="7"/>
  <c r="NSW8" i="7"/>
  <c r="NSY8" i="7"/>
  <c r="NTA8" i="7"/>
  <c r="NTC8" i="7"/>
  <c r="NTE8" i="7"/>
  <c r="NTG8" i="7"/>
  <c r="NTI8" i="7"/>
  <c r="NTK8" i="7"/>
  <c r="NTM8" i="7"/>
  <c r="NTO8" i="7"/>
  <c r="NTQ8" i="7"/>
  <c r="NTS8" i="7"/>
  <c r="NTU8" i="7"/>
  <c r="NTW8" i="7"/>
  <c r="NTY8" i="7"/>
  <c r="NUA8" i="7"/>
  <c r="NUC8" i="7"/>
  <c r="NUE8" i="7"/>
  <c r="NUG8" i="7"/>
  <c r="NUI8" i="7"/>
  <c r="NUK8" i="7"/>
  <c r="NUM8" i="7"/>
  <c r="NUO8" i="7"/>
  <c r="NUQ8" i="7"/>
  <c r="NUS8" i="7"/>
  <c r="NUU8" i="7"/>
  <c r="NUW8" i="7"/>
  <c r="NUY8" i="7"/>
  <c r="NVA8" i="7"/>
  <c r="NVC8" i="7"/>
  <c r="NVE8" i="7"/>
  <c r="NVG8" i="7"/>
  <c r="NVI8" i="7"/>
  <c r="NVK8" i="7"/>
  <c r="NVM8" i="7"/>
  <c r="NVO8" i="7"/>
  <c r="NVQ8" i="7"/>
  <c r="NVS8" i="7"/>
  <c r="NVU8" i="7"/>
  <c r="NVW8" i="7"/>
  <c r="NVY8" i="7"/>
  <c r="NWA8" i="7"/>
  <c r="NWC8" i="7"/>
  <c r="NWE8" i="7"/>
  <c r="NWG8" i="7"/>
  <c r="NWI8" i="7"/>
  <c r="NWK8" i="7"/>
  <c r="NWM8" i="7"/>
  <c r="NWO8" i="7"/>
  <c r="NWQ8" i="7"/>
  <c r="NWS8" i="7"/>
  <c r="NWU8" i="7"/>
  <c r="NWW8" i="7"/>
  <c r="NWY8" i="7"/>
  <c r="NXA8" i="7"/>
  <c r="NXC8" i="7"/>
  <c r="NXE8" i="7"/>
  <c r="NXG8" i="7"/>
  <c r="NXI8" i="7"/>
  <c r="NXK8" i="7"/>
  <c r="NXM8" i="7"/>
  <c r="NXO8" i="7"/>
  <c r="NXQ8" i="7"/>
  <c r="NXS8" i="7"/>
  <c r="NXU8" i="7"/>
  <c r="NXW8" i="7"/>
  <c r="NXY8" i="7"/>
  <c r="NYA8" i="7"/>
  <c r="NYC8" i="7"/>
  <c r="NYE8" i="7"/>
  <c r="NYG8" i="7"/>
  <c r="NYI8" i="7"/>
  <c r="NYK8" i="7"/>
  <c r="NYM8" i="7"/>
  <c r="NYO8" i="7"/>
  <c r="NYQ8" i="7"/>
  <c r="NYS8" i="7"/>
  <c r="NYU8" i="7"/>
  <c r="NYW8" i="7"/>
  <c r="NYY8" i="7"/>
  <c r="NZA8" i="7"/>
  <c r="NZC8" i="7"/>
  <c r="NZE8" i="7"/>
  <c r="NZG8" i="7"/>
  <c r="NZI8" i="7"/>
  <c r="NZK8" i="7"/>
  <c r="NZM8" i="7"/>
  <c r="NZO8" i="7"/>
  <c r="NZQ8" i="7"/>
  <c r="NZS8" i="7"/>
  <c r="NZU8" i="7"/>
  <c r="NZW8" i="7"/>
  <c r="NZY8" i="7"/>
  <c r="OAA8" i="7"/>
  <c r="OAC8" i="7"/>
  <c r="OAE8" i="7"/>
  <c r="OAG8" i="7"/>
  <c r="OAI8" i="7"/>
  <c r="OAK8" i="7"/>
  <c r="OAM8" i="7"/>
  <c r="OAO8" i="7"/>
  <c r="OAQ8" i="7"/>
  <c r="OAS8" i="7"/>
  <c r="OAU8" i="7"/>
  <c r="OAW8" i="7"/>
  <c r="OAY8" i="7"/>
  <c r="OBA8" i="7"/>
  <c r="OBC8" i="7"/>
  <c r="OBE8" i="7"/>
  <c r="OBG8" i="7"/>
  <c r="OBI8" i="7"/>
  <c r="OBK8" i="7"/>
  <c r="OBM8" i="7"/>
  <c r="OBO8" i="7"/>
  <c r="OBQ8" i="7"/>
  <c r="OBS8" i="7"/>
  <c r="OBU8" i="7"/>
  <c r="OBW8" i="7"/>
  <c r="OBY8" i="7"/>
  <c r="OCA8" i="7"/>
  <c r="OCC8" i="7"/>
  <c r="OCE8" i="7"/>
  <c r="OCG8" i="7"/>
  <c r="OCI8" i="7"/>
  <c r="OCK8" i="7"/>
  <c r="OCM8" i="7"/>
  <c r="OCO8" i="7"/>
  <c r="OCQ8" i="7"/>
  <c r="OCS8" i="7"/>
  <c r="OCU8" i="7"/>
  <c r="OCW8" i="7"/>
  <c r="OCY8" i="7"/>
  <c r="ODA8" i="7"/>
  <c r="ODC8" i="7"/>
  <c r="ODE8" i="7"/>
  <c r="ODG8" i="7"/>
  <c r="ODI8" i="7"/>
  <c r="ODK8" i="7"/>
  <c r="ODM8" i="7"/>
  <c r="ODO8" i="7"/>
  <c r="ODQ8" i="7"/>
  <c r="ODS8" i="7"/>
  <c r="ODU8" i="7"/>
  <c r="ODW8" i="7"/>
  <c r="ODY8" i="7"/>
  <c r="OEA8" i="7"/>
  <c r="OEC8" i="7"/>
  <c r="OEE8" i="7"/>
  <c r="OEG8" i="7"/>
  <c r="OEI8" i="7"/>
  <c r="OEK8" i="7"/>
  <c r="OEM8" i="7"/>
  <c r="OEO8" i="7"/>
  <c r="OEQ8" i="7"/>
  <c r="OES8" i="7"/>
  <c r="OEU8" i="7"/>
  <c r="OEW8" i="7"/>
  <c r="OEY8" i="7"/>
  <c r="OFA8" i="7"/>
  <c r="OFC8" i="7"/>
  <c r="OFE8" i="7"/>
  <c r="OFG8" i="7"/>
  <c r="OFI8" i="7"/>
  <c r="OFK8" i="7"/>
  <c r="OFM8" i="7"/>
  <c r="OFO8" i="7"/>
  <c r="OFQ8" i="7"/>
  <c r="OFS8" i="7"/>
  <c r="OFU8" i="7"/>
  <c r="OFW8" i="7"/>
  <c r="OFY8" i="7"/>
  <c r="OGA8" i="7"/>
  <c r="OGC8" i="7"/>
  <c r="OGE8" i="7"/>
  <c r="OGG8" i="7"/>
  <c r="OGI8" i="7"/>
  <c r="OGK8" i="7"/>
  <c r="OGM8" i="7"/>
  <c r="OGO8" i="7"/>
  <c r="OGQ8" i="7"/>
  <c r="OGS8" i="7"/>
  <c r="OGU8" i="7"/>
  <c r="OGW8" i="7"/>
  <c r="OGY8" i="7"/>
  <c r="OHA8" i="7"/>
  <c r="OHC8" i="7"/>
  <c r="OHE8" i="7"/>
  <c r="OHG8" i="7"/>
  <c r="OHI8" i="7"/>
  <c r="OHK8" i="7"/>
  <c r="OHM8" i="7"/>
  <c r="OHO8" i="7"/>
  <c r="OHQ8" i="7"/>
  <c r="OHS8" i="7"/>
  <c r="OHU8" i="7"/>
  <c r="OHW8" i="7"/>
  <c r="OHY8" i="7"/>
  <c r="OIA8" i="7"/>
  <c r="OIC8" i="7"/>
  <c r="OIE8" i="7"/>
  <c r="OIG8" i="7"/>
  <c r="OII8" i="7"/>
  <c r="OIK8" i="7"/>
  <c r="OIM8" i="7"/>
  <c r="OIO8" i="7"/>
  <c r="OIQ8" i="7"/>
  <c r="OIS8" i="7"/>
  <c r="OIU8" i="7"/>
  <c r="OIW8" i="7"/>
  <c r="OIY8" i="7"/>
  <c r="OJA8" i="7"/>
  <c r="OJC8" i="7"/>
  <c r="OJE8" i="7"/>
  <c r="OJG8" i="7"/>
  <c r="OJI8" i="7"/>
  <c r="OJK8" i="7"/>
  <c r="OJM8" i="7"/>
  <c r="OJO8" i="7"/>
  <c r="OJQ8" i="7"/>
  <c r="OJS8" i="7"/>
  <c r="OJU8" i="7"/>
  <c r="OJW8" i="7"/>
  <c r="OJY8" i="7"/>
  <c r="OKA8" i="7"/>
  <c r="OKC8" i="7"/>
  <c r="OKE8" i="7"/>
  <c r="OKG8" i="7"/>
  <c r="OKI8" i="7"/>
  <c r="OKK8" i="7"/>
  <c r="OKM8" i="7"/>
  <c r="OKO8" i="7"/>
  <c r="OKQ8" i="7"/>
  <c r="OKS8" i="7"/>
  <c r="OKU8" i="7"/>
  <c r="OKW8" i="7"/>
  <c r="OKY8" i="7"/>
  <c r="OLA8" i="7"/>
  <c r="OLC8" i="7"/>
  <c r="OLE8" i="7"/>
  <c r="OLG8" i="7"/>
  <c r="OLI8" i="7"/>
  <c r="OLK8" i="7"/>
  <c r="OLM8" i="7"/>
  <c r="OLO8" i="7"/>
  <c r="OLQ8" i="7"/>
  <c r="OLS8" i="7"/>
  <c r="OLU8" i="7"/>
  <c r="OLW8" i="7"/>
  <c r="OLY8" i="7"/>
  <c r="OMA8" i="7"/>
  <c r="OMC8" i="7"/>
  <c r="OME8" i="7"/>
  <c r="OMG8" i="7"/>
  <c r="OMI8" i="7"/>
  <c r="OMK8" i="7"/>
  <c r="OMM8" i="7"/>
  <c r="OMO8" i="7"/>
  <c r="OMQ8" i="7"/>
  <c r="OMS8" i="7"/>
  <c r="OMU8" i="7"/>
  <c r="OMW8" i="7"/>
  <c r="OMY8" i="7"/>
  <c r="ONA8" i="7"/>
  <c r="ONC8" i="7"/>
  <c r="ONE8" i="7"/>
  <c r="ONG8" i="7"/>
  <c r="ONI8" i="7"/>
  <c r="ONK8" i="7"/>
  <c r="ONM8" i="7"/>
  <c r="ONO8" i="7"/>
  <c r="ONQ8" i="7"/>
  <c r="ONS8" i="7"/>
  <c r="ONU8" i="7"/>
  <c r="ONW8" i="7"/>
  <c r="ONY8" i="7"/>
  <c r="OOA8" i="7"/>
  <c r="OOC8" i="7"/>
  <c r="OOE8" i="7"/>
  <c r="OOG8" i="7"/>
  <c r="OOI8" i="7"/>
  <c r="OOK8" i="7"/>
  <c r="OOM8" i="7"/>
  <c r="OOO8" i="7"/>
  <c r="OOQ8" i="7"/>
  <c r="OOS8" i="7"/>
  <c r="OOU8" i="7"/>
  <c r="OOW8" i="7"/>
  <c r="OOY8" i="7"/>
  <c r="OPA8" i="7"/>
  <c r="OPC8" i="7"/>
  <c r="OPE8" i="7"/>
  <c r="OPG8" i="7"/>
  <c r="OPI8" i="7"/>
  <c r="OPK8" i="7"/>
  <c r="OPM8" i="7"/>
  <c r="OPO8" i="7"/>
  <c r="OPQ8" i="7"/>
  <c r="OPS8" i="7"/>
  <c r="OPU8" i="7"/>
  <c r="OPW8" i="7"/>
  <c r="OPY8" i="7"/>
  <c r="OQA8" i="7"/>
  <c r="OQC8" i="7"/>
  <c r="OQE8" i="7"/>
  <c r="OQG8" i="7"/>
  <c r="OQI8" i="7"/>
  <c r="OQK8" i="7"/>
  <c r="OQM8" i="7"/>
  <c r="OQO8" i="7"/>
  <c r="OQQ8" i="7"/>
  <c r="OQS8" i="7"/>
  <c r="OQU8" i="7"/>
  <c r="OQW8" i="7"/>
  <c r="OQY8" i="7"/>
  <c r="ORA8" i="7"/>
  <c r="ORC8" i="7"/>
  <c r="ORE8" i="7"/>
  <c r="ORG8" i="7"/>
  <c r="ORI8" i="7"/>
  <c r="ORK8" i="7"/>
  <c r="ORM8" i="7"/>
  <c r="ORO8" i="7"/>
  <c r="ORQ8" i="7"/>
  <c r="ORS8" i="7"/>
  <c r="ORU8" i="7"/>
  <c r="ORW8" i="7"/>
  <c r="ORY8" i="7"/>
  <c r="OSA8" i="7"/>
  <c r="OSC8" i="7"/>
  <c r="OSE8" i="7"/>
  <c r="OSG8" i="7"/>
  <c r="OSI8" i="7"/>
  <c r="OSK8" i="7"/>
  <c r="OSM8" i="7"/>
  <c r="OSO8" i="7"/>
  <c r="OSQ8" i="7"/>
  <c r="OSS8" i="7"/>
  <c r="OSU8" i="7"/>
  <c r="OSW8" i="7"/>
  <c r="OSY8" i="7"/>
  <c r="OTA8" i="7"/>
  <c r="OTC8" i="7"/>
  <c r="OTE8" i="7"/>
  <c r="OTG8" i="7"/>
  <c r="OTI8" i="7"/>
  <c r="OTK8" i="7"/>
  <c r="OTM8" i="7"/>
  <c r="OTO8" i="7"/>
  <c r="OTQ8" i="7"/>
  <c r="OTS8" i="7"/>
  <c r="OTU8" i="7"/>
  <c r="OTW8" i="7"/>
  <c r="OTY8" i="7"/>
  <c r="OUA8" i="7"/>
  <c r="OUC8" i="7"/>
  <c r="OUE8" i="7"/>
  <c r="OUG8" i="7"/>
  <c r="OUI8" i="7"/>
  <c r="OUK8" i="7"/>
  <c r="OUM8" i="7"/>
  <c r="OUO8" i="7"/>
  <c r="OUQ8" i="7"/>
  <c r="OUS8" i="7"/>
  <c r="OUU8" i="7"/>
  <c r="OUW8" i="7"/>
  <c r="OUY8" i="7"/>
  <c r="OVA8" i="7"/>
  <c r="OVC8" i="7"/>
  <c r="OVE8" i="7"/>
  <c r="OVG8" i="7"/>
  <c r="OVI8" i="7"/>
  <c r="OVK8" i="7"/>
  <c r="OVM8" i="7"/>
  <c r="OVO8" i="7"/>
  <c r="OVQ8" i="7"/>
  <c r="OVS8" i="7"/>
  <c r="OVU8" i="7"/>
  <c r="OVW8" i="7"/>
  <c r="OVY8" i="7"/>
  <c r="OWA8" i="7"/>
  <c r="OWC8" i="7"/>
  <c r="OWE8" i="7"/>
  <c r="OWG8" i="7"/>
  <c r="OWI8" i="7"/>
  <c r="OWK8" i="7"/>
  <c r="OWM8" i="7"/>
  <c r="OWO8" i="7"/>
  <c r="OWQ8" i="7"/>
  <c r="OWS8" i="7"/>
  <c r="OWU8" i="7"/>
  <c r="OWW8" i="7"/>
  <c r="OWY8" i="7"/>
  <c r="OXA8" i="7"/>
  <c r="OXC8" i="7"/>
  <c r="OXE8" i="7"/>
  <c r="OXG8" i="7"/>
  <c r="OXI8" i="7"/>
  <c r="OXK8" i="7"/>
  <c r="OXM8" i="7"/>
  <c r="OXO8" i="7"/>
  <c r="OXQ8" i="7"/>
  <c r="OXS8" i="7"/>
  <c r="OXU8" i="7"/>
  <c r="OXW8" i="7"/>
  <c r="OXY8" i="7"/>
  <c r="OYA8" i="7"/>
  <c r="OYC8" i="7"/>
  <c r="OYE8" i="7"/>
  <c r="OYG8" i="7"/>
  <c r="OYI8" i="7"/>
  <c r="OYK8" i="7"/>
  <c r="OYM8" i="7"/>
  <c r="OYO8" i="7"/>
  <c r="OYQ8" i="7"/>
  <c r="OYS8" i="7"/>
  <c r="OYU8" i="7"/>
  <c r="OYW8" i="7"/>
  <c r="OYY8" i="7"/>
  <c r="OZA8" i="7"/>
  <c r="OZC8" i="7"/>
  <c r="OZE8" i="7"/>
  <c r="OZG8" i="7"/>
  <c r="OZI8" i="7"/>
  <c r="OZK8" i="7"/>
  <c r="OZM8" i="7"/>
  <c r="OZO8" i="7"/>
  <c r="OZQ8" i="7"/>
  <c r="OZS8" i="7"/>
  <c r="OZU8" i="7"/>
  <c r="OZW8" i="7"/>
  <c r="OZY8" i="7"/>
  <c r="PAA8" i="7"/>
  <c r="PAC8" i="7"/>
  <c r="PAE8" i="7"/>
  <c r="PAG8" i="7"/>
  <c r="PAI8" i="7"/>
  <c r="PAK8" i="7"/>
  <c r="PAM8" i="7"/>
  <c r="PAO8" i="7"/>
  <c r="PAQ8" i="7"/>
  <c r="PAS8" i="7"/>
  <c r="PAU8" i="7"/>
  <c r="PAW8" i="7"/>
  <c r="PAY8" i="7"/>
  <c r="PBA8" i="7"/>
  <c r="PBC8" i="7"/>
  <c r="PBE8" i="7"/>
  <c r="PBG8" i="7"/>
  <c r="PBI8" i="7"/>
  <c r="PBK8" i="7"/>
  <c r="PBM8" i="7"/>
  <c r="PBO8" i="7"/>
  <c r="PBQ8" i="7"/>
  <c r="PBS8" i="7"/>
  <c r="PBU8" i="7"/>
  <c r="PBW8" i="7"/>
  <c r="PBY8" i="7"/>
  <c r="PCA8" i="7"/>
  <c r="PCC8" i="7"/>
  <c r="PCE8" i="7"/>
  <c r="PCG8" i="7"/>
  <c r="PCI8" i="7"/>
  <c r="PCK8" i="7"/>
  <c r="PCM8" i="7"/>
  <c r="PCO8" i="7"/>
  <c r="PCQ8" i="7"/>
  <c r="PCS8" i="7"/>
  <c r="PCU8" i="7"/>
  <c r="PCW8" i="7"/>
  <c r="PCY8" i="7"/>
  <c r="PDA8" i="7"/>
  <c r="PDC8" i="7"/>
  <c r="PDE8" i="7"/>
  <c r="PDG8" i="7"/>
  <c r="PDI8" i="7"/>
  <c r="PDK8" i="7"/>
  <c r="PDM8" i="7"/>
  <c r="PDO8" i="7"/>
  <c r="PDQ8" i="7"/>
  <c r="PDS8" i="7"/>
  <c r="PDU8" i="7"/>
  <c r="PDW8" i="7"/>
  <c r="PDY8" i="7"/>
  <c r="PEA8" i="7"/>
  <c r="PEC8" i="7"/>
  <c r="PEE8" i="7"/>
  <c r="PEG8" i="7"/>
  <c r="PEI8" i="7"/>
  <c r="PEK8" i="7"/>
  <c r="PEM8" i="7"/>
  <c r="PEO8" i="7"/>
  <c r="PEQ8" i="7"/>
  <c r="PES8" i="7"/>
  <c r="PEU8" i="7"/>
  <c r="PEW8" i="7"/>
  <c r="PEY8" i="7"/>
  <c r="PFA8" i="7"/>
  <c r="PFC8" i="7"/>
  <c r="PFE8" i="7"/>
  <c r="PFG8" i="7"/>
  <c r="PFI8" i="7"/>
  <c r="PFK8" i="7"/>
  <c r="PFM8" i="7"/>
  <c r="PFO8" i="7"/>
  <c r="PFQ8" i="7"/>
  <c r="PFS8" i="7"/>
  <c r="PFU8" i="7"/>
  <c r="PFW8" i="7"/>
  <c r="PFY8" i="7"/>
  <c r="PGA8" i="7"/>
  <c r="PGC8" i="7"/>
  <c r="PGE8" i="7"/>
  <c r="PGG8" i="7"/>
  <c r="PGI8" i="7"/>
  <c r="PGK8" i="7"/>
  <c r="PGM8" i="7"/>
  <c r="PGO8" i="7"/>
  <c r="PGQ8" i="7"/>
  <c r="PGS8" i="7"/>
  <c r="PGU8" i="7"/>
  <c r="PGW8" i="7"/>
  <c r="PGY8" i="7"/>
  <c r="PHA8" i="7"/>
  <c r="PHC8" i="7"/>
  <c r="PHE8" i="7"/>
  <c r="PHG8" i="7"/>
  <c r="PHI8" i="7"/>
  <c r="PHK8" i="7"/>
  <c r="PHM8" i="7"/>
  <c r="PHO8" i="7"/>
  <c r="PHQ8" i="7"/>
  <c r="PHS8" i="7"/>
  <c r="PHU8" i="7"/>
  <c r="PHW8" i="7"/>
  <c r="PHY8" i="7"/>
  <c r="PIA8" i="7"/>
  <c r="PIC8" i="7"/>
  <c r="PIE8" i="7"/>
  <c r="PIG8" i="7"/>
  <c r="PII8" i="7"/>
  <c r="PIK8" i="7"/>
  <c r="PIM8" i="7"/>
  <c r="PIO8" i="7"/>
  <c r="PIQ8" i="7"/>
  <c r="PIS8" i="7"/>
  <c r="PIU8" i="7"/>
  <c r="PIW8" i="7"/>
  <c r="PIY8" i="7"/>
  <c r="PJA8" i="7"/>
  <c r="PJC8" i="7"/>
  <c r="PJE8" i="7"/>
  <c r="PJG8" i="7"/>
  <c r="PJI8" i="7"/>
  <c r="PJK8" i="7"/>
  <c r="PJM8" i="7"/>
  <c r="PJO8" i="7"/>
  <c r="PJQ8" i="7"/>
  <c r="PJS8" i="7"/>
  <c r="PJU8" i="7"/>
  <c r="PJW8" i="7"/>
  <c r="PJY8" i="7"/>
  <c r="PKA8" i="7"/>
  <c r="PKC8" i="7"/>
  <c r="PKE8" i="7"/>
  <c r="PKG8" i="7"/>
  <c r="PKI8" i="7"/>
  <c r="PKK8" i="7"/>
  <c r="PKM8" i="7"/>
  <c r="PKO8" i="7"/>
  <c r="PKQ8" i="7"/>
  <c r="PKS8" i="7"/>
  <c r="PKU8" i="7"/>
  <c r="PKW8" i="7"/>
  <c r="PKY8" i="7"/>
  <c r="PLA8" i="7"/>
  <c r="PLC8" i="7"/>
  <c r="PLE8" i="7"/>
  <c r="PLG8" i="7"/>
  <c r="PLI8" i="7"/>
  <c r="PLK8" i="7"/>
  <c r="PLM8" i="7"/>
  <c r="PLO8" i="7"/>
  <c r="PLQ8" i="7"/>
  <c r="PLS8" i="7"/>
  <c r="PLU8" i="7"/>
  <c r="PLW8" i="7"/>
  <c r="PLY8" i="7"/>
  <c r="PMA8" i="7"/>
  <c r="PMC8" i="7"/>
  <c r="PME8" i="7"/>
  <c r="PMG8" i="7"/>
  <c r="PMI8" i="7"/>
  <c r="PMK8" i="7"/>
  <c r="PMM8" i="7"/>
  <c r="PMO8" i="7"/>
  <c r="PMQ8" i="7"/>
  <c r="PMS8" i="7"/>
  <c r="PMU8" i="7"/>
  <c r="PMW8" i="7"/>
  <c r="PMY8" i="7"/>
  <c r="PNA8" i="7"/>
  <c r="PNC8" i="7"/>
  <c r="PNE8" i="7"/>
  <c r="PNG8" i="7"/>
  <c r="PNI8" i="7"/>
  <c r="PNK8" i="7"/>
  <c r="PNM8" i="7"/>
  <c r="PNO8" i="7"/>
  <c r="PNQ8" i="7"/>
  <c r="PNS8" i="7"/>
  <c r="PNU8" i="7"/>
  <c r="PNW8" i="7"/>
  <c r="PNY8" i="7"/>
  <c r="POA8" i="7"/>
  <c r="POC8" i="7"/>
  <c r="POE8" i="7"/>
  <c r="POG8" i="7"/>
  <c r="POI8" i="7"/>
  <c r="POK8" i="7"/>
  <c r="POM8" i="7"/>
  <c r="POO8" i="7"/>
  <c r="POQ8" i="7"/>
  <c r="POS8" i="7"/>
  <c r="POU8" i="7"/>
  <c r="POW8" i="7"/>
  <c r="POY8" i="7"/>
  <c r="PPA8" i="7"/>
  <c r="PPC8" i="7"/>
  <c r="PPE8" i="7"/>
  <c r="PPG8" i="7"/>
  <c r="PPI8" i="7"/>
  <c r="PPK8" i="7"/>
  <c r="PPM8" i="7"/>
  <c r="PPO8" i="7"/>
  <c r="PPQ8" i="7"/>
  <c r="PPS8" i="7"/>
  <c r="PPU8" i="7"/>
  <c r="PPW8" i="7"/>
  <c r="PPY8" i="7"/>
  <c r="PQA8" i="7"/>
  <c r="PQC8" i="7"/>
  <c r="PQE8" i="7"/>
  <c r="PQG8" i="7"/>
  <c r="PQI8" i="7"/>
  <c r="PQK8" i="7"/>
  <c r="PQM8" i="7"/>
  <c r="PQO8" i="7"/>
  <c r="PQQ8" i="7"/>
  <c r="PQS8" i="7"/>
  <c r="PQU8" i="7"/>
  <c r="PQW8" i="7"/>
  <c r="PQY8" i="7"/>
  <c r="PRA8" i="7"/>
  <c r="PRC8" i="7"/>
  <c r="PRE8" i="7"/>
  <c r="PRG8" i="7"/>
  <c r="PRI8" i="7"/>
  <c r="PRK8" i="7"/>
  <c r="PRM8" i="7"/>
  <c r="PRO8" i="7"/>
  <c r="PRQ8" i="7"/>
  <c r="PRS8" i="7"/>
  <c r="PRU8" i="7"/>
  <c r="PRW8" i="7"/>
  <c r="PRY8" i="7"/>
  <c r="PSA8" i="7"/>
  <c r="PSC8" i="7"/>
  <c r="PSE8" i="7"/>
  <c r="PSG8" i="7"/>
  <c r="PSI8" i="7"/>
  <c r="PSK8" i="7"/>
  <c r="PSM8" i="7"/>
  <c r="PSO8" i="7"/>
  <c r="PSQ8" i="7"/>
  <c r="PSS8" i="7"/>
  <c r="PSU8" i="7"/>
  <c r="PSW8" i="7"/>
  <c r="PSY8" i="7"/>
  <c r="PTA8" i="7"/>
  <c r="PTC8" i="7"/>
  <c r="PTE8" i="7"/>
  <c r="PTG8" i="7"/>
  <c r="PTI8" i="7"/>
  <c r="PTK8" i="7"/>
  <c r="PTM8" i="7"/>
  <c r="PTO8" i="7"/>
  <c r="PTQ8" i="7"/>
  <c r="PTS8" i="7"/>
  <c r="PTU8" i="7"/>
  <c r="PTW8" i="7"/>
  <c r="PTY8" i="7"/>
  <c r="PUA8" i="7"/>
  <c r="PUC8" i="7"/>
  <c r="PUE8" i="7"/>
  <c r="PUG8" i="7"/>
  <c r="PUI8" i="7"/>
  <c r="PUK8" i="7"/>
  <c r="PUM8" i="7"/>
  <c r="PUO8" i="7"/>
  <c r="PUQ8" i="7"/>
  <c r="PUS8" i="7"/>
  <c r="PUU8" i="7"/>
  <c r="PUW8" i="7"/>
  <c r="PUY8" i="7"/>
  <c r="PVA8" i="7"/>
  <c r="PVC8" i="7"/>
  <c r="PVE8" i="7"/>
  <c r="PVG8" i="7"/>
  <c r="PVI8" i="7"/>
  <c r="PVK8" i="7"/>
  <c r="PVM8" i="7"/>
  <c r="PVO8" i="7"/>
  <c r="PVQ8" i="7"/>
  <c r="PVS8" i="7"/>
  <c r="PVU8" i="7"/>
  <c r="PVW8" i="7"/>
  <c r="PVY8" i="7"/>
  <c r="PWA8" i="7"/>
  <c r="PWC8" i="7"/>
  <c r="PWE8" i="7"/>
  <c r="PWG8" i="7"/>
  <c r="PWI8" i="7"/>
  <c r="PWK8" i="7"/>
  <c r="PWM8" i="7"/>
  <c r="PWO8" i="7"/>
  <c r="PWQ8" i="7"/>
  <c r="PWS8" i="7"/>
  <c r="PWU8" i="7"/>
  <c r="PWW8" i="7"/>
  <c r="PWY8" i="7"/>
  <c r="PXA8" i="7"/>
  <c r="PXC8" i="7"/>
  <c r="PXE8" i="7"/>
  <c r="PXG8" i="7"/>
  <c r="PXI8" i="7"/>
  <c r="PXK8" i="7"/>
  <c r="PXM8" i="7"/>
  <c r="PXO8" i="7"/>
  <c r="PXQ8" i="7"/>
  <c r="PXS8" i="7"/>
  <c r="PXU8" i="7"/>
  <c r="PXW8" i="7"/>
  <c r="PXY8" i="7"/>
  <c r="PYA8" i="7"/>
  <c r="PYC8" i="7"/>
  <c r="PYE8" i="7"/>
  <c r="PYG8" i="7"/>
  <c r="PYI8" i="7"/>
  <c r="PYK8" i="7"/>
  <c r="PYM8" i="7"/>
  <c r="PYO8" i="7"/>
  <c r="PYQ8" i="7"/>
  <c r="PYS8" i="7"/>
  <c r="PYU8" i="7"/>
  <c r="PYW8" i="7"/>
  <c r="PYY8" i="7"/>
  <c r="PZA8" i="7"/>
  <c r="PZC8" i="7"/>
  <c r="PZE8" i="7"/>
  <c r="PZG8" i="7"/>
  <c r="PZI8" i="7"/>
  <c r="PZK8" i="7"/>
  <c r="PZM8" i="7"/>
  <c r="PZO8" i="7"/>
  <c r="PZQ8" i="7"/>
  <c r="PZS8" i="7"/>
  <c r="PZU8" i="7"/>
  <c r="PZW8" i="7"/>
  <c r="PZY8" i="7"/>
  <c r="QAA8" i="7"/>
  <c r="QAC8" i="7"/>
  <c r="QAE8" i="7"/>
  <c r="QAG8" i="7"/>
  <c r="QAI8" i="7"/>
  <c r="QAK8" i="7"/>
  <c r="QAM8" i="7"/>
  <c r="QAO8" i="7"/>
  <c r="QAQ8" i="7"/>
  <c r="QAS8" i="7"/>
  <c r="QAU8" i="7"/>
  <c r="QAW8" i="7"/>
  <c r="QAY8" i="7"/>
  <c r="QBA8" i="7"/>
  <c r="QBC8" i="7"/>
  <c r="QBE8" i="7"/>
  <c r="QBG8" i="7"/>
  <c r="QBI8" i="7"/>
  <c r="QBK8" i="7"/>
  <c r="QBM8" i="7"/>
  <c r="QBO8" i="7"/>
  <c r="QBQ8" i="7"/>
  <c r="QBS8" i="7"/>
  <c r="QBU8" i="7"/>
  <c r="QBW8" i="7"/>
  <c r="QBY8" i="7"/>
  <c r="QCA8" i="7"/>
  <c r="QCC8" i="7"/>
  <c r="QCE8" i="7"/>
  <c r="QCG8" i="7"/>
  <c r="QCI8" i="7"/>
  <c r="QCK8" i="7"/>
  <c r="QCM8" i="7"/>
  <c r="QCO8" i="7"/>
  <c r="QCQ8" i="7"/>
  <c r="QCS8" i="7"/>
  <c r="QCU8" i="7"/>
  <c r="QCW8" i="7"/>
  <c r="QCY8" i="7"/>
  <c r="QDA8" i="7"/>
  <c r="QDC8" i="7"/>
  <c r="QDE8" i="7"/>
  <c r="QDG8" i="7"/>
  <c r="QDI8" i="7"/>
  <c r="QDK8" i="7"/>
  <c r="QDM8" i="7"/>
  <c r="QDO8" i="7"/>
  <c r="QDQ8" i="7"/>
  <c r="QDS8" i="7"/>
  <c r="QDU8" i="7"/>
  <c r="QDW8" i="7"/>
  <c r="QDY8" i="7"/>
  <c r="QEA8" i="7"/>
  <c r="QEC8" i="7"/>
  <c r="QEE8" i="7"/>
  <c r="QEG8" i="7"/>
  <c r="QEI8" i="7"/>
  <c r="QEK8" i="7"/>
  <c r="QEM8" i="7"/>
  <c r="QEO8" i="7"/>
  <c r="QEQ8" i="7"/>
  <c r="QES8" i="7"/>
  <c r="QEU8" i="7"/>
  <c r="QEW8" i="7"/>
  <c r="QEY8" i="7"/>
  <c r="QFA8" i="7"/>
  <c r="QFC8" i="7"/>
  <c r="QFE8" i="7"/>
  <c r="QFG8" i="7"/>
  <c r="QFI8" i="7"/>
  <c r="QFK8" i="7"/>
  <c r="QFM8" i="7"/>
  <c r="QFO8" i="7"/>
  <c r="QFQ8" i="7"/>
  <c r="QFS8" i="7"/>
  <c r="QFU8" i="7"/>
  <c r="QFW8" i="7"/>
  <c r="QFY8" i="7"/>
  <c r="QGA8" i="7"/>
  <c r="QGC8" i="7"/>
  <c r="QGE8" i="7"/>
  <c r="QGG8" i="7"/>
  <c r="QGI8" i="7"/>
  <c r="QGK8" i="7"/>
  <c r="QGM8" i="7"/>
  <c r="QGO8" i="7"/>
  <c r="QGQ8" i="7"/>
  <c r="QGS8" i="7"/>
  <c r="QGU8" i="7"/>
  <c r="QGW8" i="7"/>
  <c r="QGY8" i="7"/>
  <c r="QHA8" i="7"/>
  <c r="QHC8" i="7"/>
  <c r="QHE8" i="7"/>
  <c r="QHG8" i="7"/>
  <c r="QHI8" i="7"/>
  <c r="QHK8" i="7"/>
  <c r="QHM8" i="7"/>
  <c r="QHO8" i="7"/>
  <c r="QHQ8" i="7"/>
  <c r="QHS8" i="7"/>
  <c r="QHU8" i="7"/>
  <c r="QHW8" i="7"/>
  <c r="QHY8" i="7"/>
  <c r="QIA8" i="7"/>
  <c r="QIC8" i="7"/>
  <c r="QIE8" i="7"/>
  <c r="QIG8" i="7"/>
  <c r="QII8" i="7"/>
  <c r="QIK8" i="7"/>
  <c r="QIM8" i="7"/>
  <c r="QIO8" i="7"/>
  <c r="QIQ8" i="7"/>
  <c r="QIS8" i="7"/>
  <c r="QIU8" i="7"/>
  <c r="QIW8" i="7"/>
  <c r="QIY8" i="7"/>
  <c r="QJA8" i="7"/>
  <c r="QJC8" i="7"/>
  <c r="QJE8" i="7"/>
  <c r="QJG8" i="7"/>
  <c r="QJI8" i="7"/>
  <c r="QJK8" i="7"/>
  <c r="QJM8" i="7"/>
  <c r="QJO8" i="7"/>
  <c r="QJQ8" i="7"/>
  <c r="QJS8" i="7"/>
  <c r="QJU8" i="7"/>
  <c r="QJW8" i="7"/>
  <c r="QJY8" i="7"/>
  <c r="QKA8" i="7"/>
  <c r="QKC8" i="7"/>
  <c r="QKE8" i="7"/>
  <c r="QKG8" i="7"/>
  <c r="QKI8" i="7"/>
  <c r="QKK8" i="7"/>
  <c r="QKM8" i="7"/>
  <c r="QKO8" i="7"/>
  <c r="QKQ8" i="7"/>
  <c r="QKS8" i="7"/>
  <c r="QKU8" i="7"/>
  <c r="QKW8" i="7"/>
  <c r="QKY8" i="7"/>
  <c r="QLA8" i="7"/>
  <c r="QLC8" i="7"/>
  <c r="QLE8" i="7"/>
  <c r="QLG8" i="7"/>
  <c r="QLI8" i="7"/>
  <c r="QLK8" i="7"/>
  <c r="QLM8" i="7"/>
  <c r="QLO8" i="7"/>
  <c r="QLQ8" i="7"/>
  <c r="QLS8" i="7"/>
  <c r="QLU8" i="7"/>
  <c r="QLW8" i="7"/>
  <c r="QLY8" i="7"/>
  <c r="QMA8" i="7"/>
  <c r="QMC8" i="7"/>
  <c r="QME8" i="7"/>
  <c r="QMG8" i="7"/>
  <c r="QMI8" i="7"/>
  <c r="QMK8" i="7"/>
  <c r="QMM8" i="7"/>
  <c r="QMO8" i="7"/>
  <c r="QMQ8" i="7"/>
  <c r="QMS8" i="7"/>
  <c r="QMU8" i="7"/>
  <c r="QMW8" i="7"/>
  <c r="QMY8" i="7"/>
  <c r="QNA8" i="7"/>
  <c r="QNC8" i="7"/>
  <c r="QNE8" i="7"/>
  <c r="QNG8" i="7"/>
  <c r="QNI8" i="7"/>
  <c r="QNK8" i="7"/>
  <c r="QNM8" i="7"/>
  <c r="QNO8" i="7"/>
  <c r="QNQ8" i="7"/>
  <c r="QNS8" i="7"/>
  <c r="QNU8" i="7"/>
  <c r="QNW8" i="7"/>
  <c r="QNY8" i="7"/>
  <c r="QOA8" i="7"/>
  <c r="QOC8" i="7"/>
  <c r="QOE8" i="7"/>
  <c r="QOG8" i="7"/>
  <c r="QOI8" i="7"/>
  <c r="QOK8" i="7"/>
  <c r="QOM8" i="7"/>
  <c r="QOO8" i="7"/>
  <c r="QOQ8" i="7"/>
  <c r="QOS8" i="7"/>
  <c r="QOU8" i="7"/>
  <c r="QOW8" i="7"/>
  <c r="QOY8" i="7"/>
  <c r="QPA8" i="7"/>
  <c r="QPC8" i="7"/>
  <c r="QPE8" i="7"/>
  <c r="QPG8" i="7"/>
  <c r="QPI8" i="7"/>
  <c r="QPK8" i="7"/>
  <c r="QPM8" i="7"/>
  <c r="QPO8" i="7"/>
  <c r="QPQ8" i="7"/>
  <c r="QPS8" i="7"/>
  <c r="QPU8" i="7"/>
  <c r="QPW8" i="7"/>
  <c r="QPY8" i="7"/>
  <c r="QQA8" i="7"/>
  <c r="QQC8" i="7"/>
  <c r="QQE8" i="7"/>
  <c r="QQG8" i="7"/>
  <c r="QQI8" i="7"/>
  <c r="QQK8" i="7"/>
  <c r="QQM8" i="7"/>
  <c r="QQO8" i="7"/>
  <c r="QQQ8" i="7"/>
  <c r="QQS8" i="7"/>
  <c r="QQU8" i="7"/>
  <c r="QQW8" i="7"/>
  <c r="QQY8" i="7"/>
  <c r="QRA8" i="7"/>
  <c r="QRC8" i="7"/>
  <c r="QRE8" i="7"/>
  <c r="QRG8" i="7"/>
  <c r="QRI8" i="7"/>
  <c r="QRK8" i="7"/>
  <c r="QRM8" i="7"/>
  <c r="QRO8" i="7"/>
  <c r="QRQ8" i="7"/>
  <c r="QRS8" i="7"/>
  <c r="QRU8" i="7"/>
  <c r="QRW8" i="7"/>
  <c r="QRY8" i="7"/>
  <c r="QSA8" i="7"/>
  <c r="QSC8" i="7"/>
  <c r="QSE8" i="7"/>
  <c r="QSG8" i="7"/>
  <c r="QSI8" i="7"/>
  <c r="QSK8" i="7"/>
  <c r="QSM8" i="7"/>
  <c r="QSO8" i="7"/>
  <c r="QSQ8" i="7"/>
  <c r="QSS8" i="7"/>
  <c r="QSU8" i="7"/>
  <c r="QSW8" i="7"/>
  <c r="QSY8" i="7"/>
  <c r="QTA8" i="7"/>
  <c r="QTC8" i="7"/>
  <c r="QTE8" i="7"/>
  <c r="QTG8" i="7"/>
  <c r="QTI8" i="7"/>
  <c r="QTK8" i="7"/>
  <c r="QTM8" i="7"/>
  <c r="QTO8" i="7"/>
  <c r="QTQ8" i="7"/>
  <c r="QTS8" i="7"/>
  <c r="QTU8" i="7"/>
  <c r="QTW8" i="7"/>
  <c r="QTY8" i="7"/>
  <c r="QUA8" i="7"/>
  <c r="QUC8" i="7"/>
  <c r="QUE8" i="7"/>
  <c r="QUG8" i="7"/>
  <c r="QUI8" i="7"/>
  <c r="QUK8" i="7"/>
  <c r="QUM8" i="7"/>
  <c r="QUO8" i="7"/>
  <c r="QUQ8" i="7"/>
  <c r="QUS8" i="7"/>
  <c r="QUU8" i="7"/>
  <c r="QUW8" i="7"/>
  <c r="QUY8" i="7"/>
  <c r="QVA8" i="7"/>
  <c r="QVC8" i="7"/>
  <c r="QVE8" i="7"/>
  <c r="QVG8" i="7"/>
  <c r="QVI8" i="7"/>
  <c r="QVK8" i="7"/>
  <c r="QVM8" i="7"/>
  <c r="QVO8" i="7"/>
  <c r="QVQ8" i="7"/>
  <c r="QVS8" i="7"/>
  <c r="QVU8" i="7"/>
  <c r="QVW8" i="7"/>
  <c r="QVY8" i="7"/>
  <c r="QWA8" i="7"/>
  <c r="QWC8" i="7"/>
  <c r="QWE8" i="7"/>
  <c r="QWG8" i="7"/>
  <c r="QWI8" i="7"/>
  <c r="QWK8" i="7"/>
  <c r="QWM8" i="7"/>
  <c r="QWO8" i="7"/>
  <c r="QWQ8" i="7"/>
  <c r="QWS8" i="7"/>
  <c r="QWU8" i="7"/>
  <c r="QWW8" i="7"/>
  <c r="QWY8" i="7"/>
  <c r="QXA8" i="7"/>
  <c r="QXC8" i="7"/>
  <c r="QXE8" i="7"/>
  <c r="QXG8" i="7"/>
  <c r="QXI8" i="7"/>
  <c r="QXK8" i="7"/>
  <c r="QXM8" i="7"/>
  <c r="QXO8" i="7"/>
  <c r="QXQ8" i="7"/>
  <c r="QXS8" i="7"/>
  <c r="QXU8" i="7"/>
  <c r="QXW8" i="7"/>
  <c r="QXY8" i="7"/>
  <c r="QYA8" i="7"/>
  <c r="QYC8" i="7"/>
  <c r="QYE8" i="7"/>
  <c r="QYG8" i="7"/>
  <c r="QYI8" i="7"/>
  <c r="QYK8" i="7"/>
  <c r="QYM8" i="7"/>
  <c r="QYO8" i="7"/>
  <c r="QYQ8" i="7"/>
  <c r="QYS8" i="7"/>
  <c r="QYU8" i="7"/>
  <c r="QYW8" i="7"/>
  <c r="QYY8" i="7"/>
  <c r="QZA8" i="7"/>
  <c r="QZC8" i="7"/>
  <c r="QZE8" i="7"/>
  <c r="QZG8" i="7"/>
  <c r="QZI8" i="7"/>
  <c r="QZK8" i="7"/>
  <c r="QZM8" i="7"/>
  <c r="QZO8" i="7"/>
  <c r="QZQ8" i="7"/>
  <c r="QZS8" i="7"/>
  <c r="QZU8" i="7"/>
  <c r="QZW8" i="7"/>
  <c r="QZY8" i="7"/>
  <c r="RAA8" i="7"/>
  <c r="RAC8" i="7"/>
  <c r="RAE8" i="7"/>
  <c r="RAG8" i="7"/>
  <c r="RAI8" i="7"/>
  <c r="RAK8" i="7"/>
  <c r="RAM8" i="7"/>
  <c r="RAO8" i="7"/>
  <c r="RAQ8" i="7"/>
  <c r="RAS8" i="7"/>
  <c r="RAU8" i="7"/>
  <c r="RAW8" i="7"/>
  <c r="RAY8" i="7"/>
  <c r="RBA8" i="7"/>
  <c r="RBC8" i="7"/>
  <c r="RBE8" i="7"/>
  <c r="RBG8" i="7"/>
  <c r="RBI8" i="7"/>
  <c r="RBK8" i="7"/>
  <c r="RBM8" i="7"/>
  <c r="RBO8" i="7"/>
  <c r="RBQ8" i="7"/>
  <c r="RBS8" i="7"/>
  <c r="RBU8" i="7"/>
  <c r="RBW8" i="7"/>
  <c r="RBY8" i="7"/>
  <c r="RCA8" i="7"/>
  <c r="RCC8" i="7"/>
  <c r="RCE8" i="7"/>
  <c r="RCG8" i="7"/>
  <c r="RCI8" i="7"/>
  <c r="RCK8" i="7"/>
  <c r="RCM8" i="7"/>
  <c r="RCO8" i="7"/>
  <c r="RCQ8" i="7"/>
  <c r="RCS8" i="7"/>
  <c r="RCU8" i="7"/>
  <c r="RCW8" i="7"/>
  <c r="RCY8" i="7"/>
  <c r="RDA8" i="7"/>
  <c r="RDC8" i="7"/>
  <c r="RDE8" i="7"/>
  <c r="RDG8" i="7"/>
  <c r="RDI8" i="7"/>
  <c r="RDK8" i="7"/>
  <c r="RDM8" i="7"/>
  <c r="RDO8" i="7"/>
  <c r="RDQ8" i="7"/>
  <c r="RDS8" i="7"/>
  <c r="RDU8" i="7"/>
  <c r="RDW8" i="7"/>
  <c r="RDY8" i="7"/>
  <c r="REA8" i="7"/>
  <c r="REC8" i="7"/>
  <c r="REE8" i="7"/>
  <c r="REG8" i="7"/>
  <c r="REI8" i="7"/>
  <c r="REK8" i="7"/>
  <c r="REM8" i="7"/>
  <c r="REO8" i="7"/>
  <c r="REQ8" i="7"/>
  <c r="RES8" i="7"/>
  <c r="REU8" i="7"/>
  <c r="REW8" i="7"/>
  <c r="REY8" i="7"/>
  <c r="RFA8" i="7"/>
  <c r="RFC8" i="7"/>
  <c r="RFE8" i="7"/>
  <c r="RFG8" i="7"/>
  <c r="RFI8" i="7"/>
  <c r="RFK8" i="7"/>
  <c r="RFM8" i="7"/>
  <c r="RFO8" i="7"/>
  <c r="RFQ8" i="7"/>
  <c r="RFS8" i="7"/>
  <c r="RFU8" i="7"/>
  <c r="RFW8" i="7"/>
  <c r="RFY8" i="7"/>
  <c r="RGA8" i="7"/>
  <c r="RGC8" i="7"/>
  <c r="RGE8" i="7"/>
  <c r="RGG8" i="7"/>
  <c r="RGI8" i="7"/>
  <c r="RGK8" i="7"/>
  <c r="RGM8" i="7"/>
  <c r="RGO8" i="7"/>
  <c r="RGQ8" i="7"/>
  <c r="RGS8" i="7"/>
  <c r="RGU8" i="7"/>
  <c r="RGW8" i="7"/>
  <c r="RGY8" i="7"/>
  <c r="RHA8" i="7"/>
  <c r="RHC8" i="7"/>
  <c r="RHE8" i="7"/>
  <c r="RHG8" i="7"/>
  <c r="RHI8" i="7"/>
  <c r="RHK8" i="7"/>
  <c r="RHM8" i="7"/>
  <c r="RHO8" i="7"/>
  <c r="RHQ8" i="7"/>
  <c r="RHS8" i="7"/>
  <c r="RHU8" i="7"/>
  <c r="RHW8" i="7"/>
  <c r="RHY8" i="7"/>
  <c r="RIA8" i="7"/>
  <c r="RIC8" i="7"/>
  <c r="RIE8" i="7"/>
  <c r="RIG8" i="7"/>
  <c r="RII8" i="7"/>
  <c r="RIK8" i="7"/>
  <c r="RIM8" i="7"/>
  <c r="RIO8" i="7"/>
  <c r="RIQ8" i="7"/>
  <c r="RIS8" i="7"/>
  <c r="RIU8" i="7"/>
  <c r="RIW8" i="7"/>
  <c r="RIY8" i="7"/>
  <c r="RJA8" i="7"/>
  <c r="RJC8" i="7"/>
  <c r="RJE8" i="7"/>
  <c r="RJG8" i="7"/>
  <c r="RJI8" i="7"/>
  <c r="RJK8" i="7"/>
  <c r="RJM8" i="7"/>
  <c r="RJO8" i="7"/>
  <c r="RJQ8" i="7"/>
  <c r="RJS8" i="7"/>
  <c r="RJU8" i="7"/>
  <c r="RJW8" i="7"/>
  <c r="RJY8" i="7"/>
  <c r="RKA8" i="7"/>
  <c r="RKC8" i="7"/>
  <c r="RKE8" i="7"/>
  <c r="RKG8" i="7"/>
  <c r="RKI8" i="7"/>
  <c r="RKK8" i="7"/>
  <c r="RKM8" i="7"/>
  <c r="RKO8" i="7"/>
  <c r="RKQ8" i="7"/>
  <c r="RKS8" i="7"/>
  <c r="RKU8" i="7"/>
  <c r="RKW8" i="7"/>
  <c r="RKY8" i="7"/>
  <c r="RLA8" i="7"/>
  <c r="RLC8" i="7"/>
  <c r="RLE8" i="7"/>
  <c r="RLG8" i="7"/>
  <c r="RLI8" i="7"/>
  <c r="RLK8" i="7"/>
  <c r="RLM8" i="7"/>
  <c r="RLO8" i="7"/>
  <c r="RLQ8" i="7"/>
  <c r="RLS8" i="7"/>
  <c r="RLU8" i="7"/>
  <c r="RLW8" i="7"/>
  <c r="RLY8" i="7"/>
  <c r="RMA8" i="7"/>
  <c r="RMC8" i="7"/>
  <c r="RME8" i="7"/>
  <c r="RMG8" i="7"/>
  <c r="RMI8" i="7"/>
  <c r="RMK8" i="7"/>
  <c r="RMM8" i="7"/>
  <c r="RMO8" i="7"/>
  <c r="RMQ8" i="7"/>
  <c r="RMS8" i="7"/>
  <c r="RMU8" i="7"/>
  <c r="RMW8" i="7"/>
  <c r="RMY8" i="7"/>
  <c r="RNA8" i="7"/>
  <c r="RNC8" i="7"/>
  <c r="RNE8" i="7"/>
  <c r="RNG8" i="7"/>
  <c r="RNI8" i="7"/>
  <c r="RNK8" i="7"/>
  <c r="RNM8" i="7"/>
  <c r="RNO8" i="7"/>
  <c r="RNQ8" i="7"/>
  <c r="RNS8" i="7"/>
  <c r="RNU8" i="7"/>
  <c r="RNW8" i="7"/>
  <c r="RNY8" i="7"/>
  <c r="ROA8" i="7"/>
  <c r="ROC8" i="7"/>
  <c r="ROE8" i="7"/>
  <c r="ROG8" i="7"/>
  <c r="ROI8" i="7"/>
  <c r="ROK8" i="7"/>
  <c r="ROM8" i="7"/>
  <c r="ROO8" i="7"/>
  <c r="ROQ8" i="7"/>
  <c r="ROS8" i="7"/>
  <c r="ROU8" i="7"/>
  <c r="ROW8" i="7"/>
  <c r="ROY8" i="7"/>
  <c r="RPA8" i="7"/>
  <c r="RPC8" i="7"/>
  <c r="RPE8" i="7"/>
  <c r="RPG8" i="7"/>
  <c r="RPI8" i="7"/>
  <c r="RPK8" i="7"/>
  <c r="RPM8" i="7"/>
  <c r="RPO8" i="7"/>
  <c r="RPQ8" i="7"/>
  <c r="RPS8" i="7"/>
  <c r="RPU8" i="7"/>
  <c r="RPW8" i="7"/>
  <c r="RPY8" i="7"/>
  <c r="RQA8" i="7"/>
  <c r="RQC8" i="7"/>
  <c r="RQE8" i="7"/>
  <c r="RQG8" i="7"/>
  <c r="RQI8" i="7"/>
  <c r="RQK8" i="7"/>
  <c r="RQM8" i="7"/>
  <c r="RQO8" i="7"/>
  <c r="RQQ8" i="7"/>
  <c r="RQS8" i="7"/>
  <c r="RQU8" i="7"/>
  <c r="RQW8" i="7"/>
  <c r="RQY8" i="7"/>
  <c r="RRA8" i="7"/>
  <c r="RRC8" i="7"/>
  <c r="RRE8" i="7"/>
  <c r="RRG8" i="7"/>
  <c r="RRI8" i="7"/>
  <c r="RRK8" i="7"/>
  <c r="RRM8" i="7"/>
  <c r="RRO8" i="7"/>
  <c r="RRQ8" i="7"/>
  <c r="RRS8" i="7"/>
  <c r="RRU8" i="7"/>
  <c r="RRW8" i="7"/>
  <c r="RRY8" i="7"/>
  <c r="RSA8" i="7"/>
  <c r="RSC8" i="7"/>
  <c r="RSE8" i="7"/>
  <c r="RSG8" i="7"/>
  <c r="RSI8" i="7"/>
  <c r="RSK8" i="7"/>
  <c r="RSM8" i="7"/>
  <c r="RSO8" i="7"/>
  <c r="RSQ8" i="7"/>
  <c r="RSS8" i="7"/>
  <c r="RSU8" i="7"/>
  <c r="RSW8" i="7"/>
  <c r="RSY8" i="7"/>
  <c r="RTA8" i="7"/>
  <c r="RTC8" i="7"/>
  <c r="RTE8" i="7"/>
  <c r="RTG8" i="7"/>
  <c r="RTI8" i="7"/>
  <c r="RTK8" i="7"/>
  <c r="RTM8" i="7"/>
  <c r="RTO8" i="7"/>
  <c r="RTQ8" i="7"/>
  <c r="RTS8" i="7"/>
  <c r="RTU8" i="7"/>
  <c r="RTW8" i="7"/>
  <c r="RTY8" i="7"/>
  <c r="RUA8" i="7"/>
  <c r="RUC8" i="7"/>
  <c r="RUE8" i="7"/>
  <c r="RUG8" i="7"/>
  <c r="RUI8" i="7"/>
  <c r="RUK8" i="7"/>
  <c r="RUM8" i="7"/>
  <c r="RUO8" i="7"/>
  <c r="RUQ8" i="7"/>
  <c r="RUS8" i="7"/>
  <c r="RUU8" i="7"/>
  <c r="RUW8" i="7"/>
  <c r="RUY8" i="7"/>
  <c r="RVA8" i="7"/>
  <c r="RVC8" i="7"/>
  <c r="RVE8" i="7"/>
  <c r="RVG8" i="7"/>
  <c r="RVI8" i="7"/>
  <c r="RVK8" i="7"/>
  <c r="RVM8" i="7"/>
  <c r="RVO8" i="7"/>
  <c r="RVQ8" i="7"/>
  <c r="RVS8" i="7"/>
  <c r="RVU8" i="7"/>
  <c r="RVW8" i="7"/>
  <c r="RVY8" i="7"/>
  <c r="RWA8" i="7"/>
  <c r="RWC8" i="7"/>
  <c r="RWE8" i="7"/>
  <c r="RWG8" i="7"/>
  <c r="RWI8" i="7"/>
  <c r="RWK8" i="7"/>
  <c r="RWM8" i="7"/>
  <c r="RWO8" i="7"/>
  <c r="RWQ8" i="7"/>
  <c r="RWS8" i="7"/>
  <c r="RWU8" i="7"/>
  <c r="RWW8" i="7"/>
  <c r="RWY8" i="7"/>
  <c r="RXA8" i="7"/>
  <c r="RXC8" i="7"/>
  <c r="RXE8" i="7"/>
  <c r="RXG8" i="7"/>
  <c r="RXI8" i="7"/>
  <c r="RXK8" i="7"/>
  <c r="RXM8" i="7"/>
  <c r="RXO8" i="7"/>
  <c r="RXQ8" i="7"/>
  <c r="RXS8" i="7"/>
  <c r="RXU8" i="7"/>
  <c r="RXW8" i="7"/>
  <c r="RXY8" i="7"/>
  <c r="RYA8" i="7"/>
  <c r="RYC8" i="7"/>
  <c r="RYE8" i="7"/>
  <c r="RYG8" i="7"/>
  <c r="RYI8" i="7"/>
  <c r="RYK8" i="7"/>
  <c r="RYM8" i="7"/>
  <c r="RYO8" i="7"/>
  <c r="RYQ8" i="7"/>
  <c r="RYS8" i="7"/>
  <c r="RYU8" i="7"/>
  <c r="RYW8" i="7"/>
  <c r="RYY8" i="7"/>
  <c r="RZA8" i="7"/>
  <c r="RZC8" i="7"/>
  <c r="RZE8" i="7"/>
  <c r="RZG8" i="7"/>
  <c r="RZI8" i="7"/>
  <c r="RZK8" i="7"/>
  <c r="RZM8" i="7"/>
  <c r="RZO8" i="7"/>
  <c r="RZQ8" i="7"/>
  <c r="RZS8" i="7"/>
  <c r="RZU8" i="7"/>
  <c r="RZW8" i="7"/>
  <c r="RZY8" i="7"/>
  <c r="SAA8" i="7"/>
  <c r="SAC8" i="7"/>
  <c r="SAE8" i="7"/>
  <c r="SAG8" i="7"/>
  <c r="SAI8" i="7"/>
  <c r="SAK8" i="7"/>
  <c r="SAM8" i="7"/>
  <c r="SAO8" i="7"/>
  <c r="SAQ8" i="7"/>
  <c r="SAS8" i="7"/>
  <c r="SAU8" i="7"/>
  <c r="SAW8" i="7"/>
  <c r="SAY8" i="7"/>
  <c r="SBA8" i="7"/>
  <c r="SBC8" i="7"/>
  <c r="SBE8" i="7"/>
  <c r="SBG8" i="7"/>
  <c r="SBI8" i="7"/>
  <c r="SBK8" i="7"/>
  <c r="SBM8" i="7"/>
  <c r="SBO8" i="7"/>
  <c r="SBQ8" i="7"/>
  <c r="SBS8" i="7"/>
  <c r="SBU8" i="7"/>
  <c r="SBW8" i="7"/>
  <c r="SBY8" i="7"/>
  <c r="SCA8" i="7"/>
  <c r="SCC8" i="7"/>
  <c r="SCE8" i="7"/>
  <c r="SCG8" i="7"/>
  <c r="SCI8" i="7"/>
  <c r="SCK8" i="7"/>
  <c r="SCM8" i="7"/>
  <c r="SCO8" i="7"/>
  <c r="SCQ8" i="7"/>
  <c r="SCS8" i="7"/>
  <c r="SCU8" i="7"/>
  <c r="SCW8" i="7"/>
  <c r="SCY8" i="7"/>
  <c r="SDA8" i="7"/>
  <c r="SDC8" i="7"/>
  <c r="SDE8" i="7"/>
  <c r="SDG8" i="7"/>
  <c r="SDI8" i="7"/>
  <c r="SDK8" i="7"/>
  <c r="SDM8" i="7"/>
  <c r="SDO8" i="7"/>
  <c r="SDQ8" i="7"/>
  <c r="SDS8" i="7"/>
  <c r="SDU8" i="7"/>
  <c r="SDW8" i="7"/>
  <c r="SDY8" i="7"/>
  <c r="SEA8" i="7"/>
  <c r="SEC8" i="7"/>
  <c r="SEE8" i="7"/>
  <c r="SEG8" i="7"/>
  <c r="SEI8" i="7"/>
  <c r="SEK8" i="7"/>
  <c r="SEM8" i="7"/>
  <c r="SEO8" i="7"/>
  <c r="SEQ8" i="7"/>
  <c r="SES8" i="7"/>
  <c r="SEU8" i="7"/>
  <c r="SEW8" i="7"/>
  <c r="SEY8" i="7"/>
  <c r="SFA8" i="7"/>
  <c r="SFC8" i="7"/>
  <c r="SFE8" i="7"/>
  <c r="SFG8" i="7"/>
  <c r="SFI8" i="7"/>
  <c r="SFK8" i="7"/>
  <c r="SFM8" i="7"/>
  <c r="SFO8" i="7"/>
  <c r="SFQ8" i="7"/>
  <c r="SFS8" i="7"/>
  <c r="SFU8" i="7"/>
  <c r="SFW8" i="7"/>
  <c r="SFY8" i="7"/>
  <c r="SGA8" i="7"/>
  <c r="SGC8" i="7"/>
  <c r="SGE8" i="7"/>
  <c r="SGG8" i="7"/>
  <c r="SGI8" i="7"/>
  <c r="SGK8" i="7"/>
  <c r="SGM8" i="7"/>
  <c r="SGO8" i="7"/>
  <c r="SGQ8" i="7"/>
  <c r="SGS8" i="7"/>
  <c r="SGU8" i="7"/>
  <c r="SGW8" i="7"/>
  <c r="SGY8" i="7"/>
  <c r="SHA8" i="7"/>
  <c r="SHC8" i="7"/>
  <c r="SHE8" i="7"/>
  <c r="SHG8" i="7"/>
  <c r="SHI8" i="7"/>
  <c r="SHK8" i="7"/>
  <c r="SHM8" i="7"/>
  <c r="SHO8" i="7"/>
  <c r="SHQ8" i="7"/>
  <c r="SHS8" i="7"/>
  <c r="SHU8" i="7"/>
  <c r="SHW8" i="7"/>
  <c r="SHY8" i="7"/>
  <c r="SIA8" i="7"/>
  <c r="SIC8" i="7"/>
  <c r="SIE8" i="7"/>
  <c r="SIG8" i="7"/>
  <c r="SII8" i="7"/>
  <c r="SIK8" i="7"/>
  <c r="SIM8" i="7"/>
  <c r="SIO8" i="7"/>
  <c r="SIQ8" i="7"/>
  <c r="SIS8" i="7"/>
  <c r="SIU8" i="7"/>
  <c r="SIW8" i="7"/>
  <c r="SIY8" i="7"/>
  <c r="SJA8" i="7"/>
  <c r="SJC8" i="7"/>
  <c r="SJE8" i="7"/>
  <c r="SJG8" i="7"/>
  <c r="SJI8" i="7"/>
  <c r="SJK8" i="7"/>
  <c r="SJM8" i="7"/>
  <c r="SJO8" i="7"/>
  <c r="SJQ8" i="7"/>
  <c r="SJS8" i="7"/>
  <c r="SJU8" i="7"/>
  <c r="SJW8" i="7"/>
  <c r="SJY8" i="7"/>
  <c r="SKA8" i="7"/>
  <c r="SKC8" i="7"/>
  <c r="SKE8" i="7"/>
  <c r="SKG8" i="7"/>
  <c r="SKI8" i="7"/>
  <c r="SKK8" i="7"/>
  <c r="SKM8" i="7"/>
  <c r="SKO8" i="7"/>
  <c r="SKQ8" i="7"/>
  <c r="SKS8" i="7"/>
  <c r="SKU8" i="7"/>
  <c r="SKW8" i="7"/>
  <c r="SKY8" i="7"/>
  <c r="SLA8" i="7"/>
  <c r="SLC8" i="7"/>
  <c r="SLE8" i="7"/>
  <c r="SLG8" i="7"/>
  <c r="SLI8" i="7"/>
  <c r="SLK8" i="7"/>
  <c r="SLM8" i="7"/>
  <c r="SLO8" i="7"/>
  <c r="SLQ8" i="7"/>
  <c r="SLS8" i="7"/>
  <c r="SLU8" i="7"/>
  <c r="SLW8" i="7"/>
  <c r="SLY8" i="7"/>
  <c r="SMA8" i="7"/>
  <c r="SMC8" i="7"/>
  <c r="SME8" i="7"/>
  <c r="SMG8" i="7"/>
  <c r="SMI8" i="7"/>
  <c r="SMK8" i="7"/>
  <c r="SMM8" i="7"/>
  <c r="SMO8" i="7"/>
  <c r="SMQ8" i="7"/>
  <c r="SMS8" i="7"/>
  <c r="SMU8" i="7"/>
  <c r="SMW8" i="7"/>
  <c r="SMY8" i="7"/>
  <c r="SNA8" i="7"/>
  <c r="SNC8" i="7"/>
  <c r="SNE8" i="7"/>
  <c r="SNG8" i="7"/>
  <c r="SNI8" i="7"/>
  <c r="SNK8" i="7"/>
  <c r="SNM8" i="7"/>
  <c r="SNO8" i="7"/>
  <c r="SNQ8" i="7"/>
  <c r="SNS8" i="7"/>
  <c r="SNU8" i="7"/>
  <c r="SNW8" i="7"/>
  <c r="SNY8" i="7"/>
  <c r="SOA8" i="7"/>
  <c r="SOC8" i="7"/>
  <c r="SOE8" i="7"/>
  <c r="SOG8" i="7"/>
  <c r="SOI8" i="7"/>
  <c r="SOK8" i="7"/>
  <c r="SOM8" i="7"/>
  <c r="SOO8" i="7"/>
  <c r="SOQ8" i="7"/>
  <c r="SOS8" i="7"/>
  <c r="SOU8" i="7"/>
  <c r="SOW8" i="7"/>
  <c r="SOY8" i="7"/>
  <c r="SPA8" i="7"/>
  <c r="SPC8" i="7"/>
  <c r="SPE8" i="7"/>
  <c r="SPG8" i="7"/>
  <c r="SPI8" i="7"/>
  <c r="SPK8" i="7"/>
  <c r="SPM8" i="7"/>
  <c r="SPO8" i="7"/>
  <c r="SPQ8" i="7"/>
  <c r="SPS8" i="7"/>
  <c r="SPU8" i="7"/>
  <c r="SPW8" i="7"/>
  <c r="SPY8" i="7"/>
  <c r="SQA8" i="7"/>
  <c r="SQC8" i="7"/>
  <c r="SQE8" i="7"/>
  <c r="SQG8" i="7"/>
  <c r="SQI8" i="7"/>
  <c r="SQK8" i="7"/>
  <c r="SQM8" i="7"/>
  <c r="SQO8" i="7"/>
  <c r="SQQ8" i="7"/>
  <c r="SQS8" i="7"/>
  <c r="SQU8" i="7"/>
  <c r="SQW8" i="7"/>
  <c r="SQY8" i="7"/>
  <c r="SRA8" i="7"/>
  <c r="SRC8" i="7"/>
  <c r="SRE8" i="7"/>
  <c r="SRG8" i="7"/>
  <c r="SRI8" i="7"/>
  <c r="SRK8" i="7"/>
  <c r="SRM8" i="7"/>
  <c r="SRO8" i="7"/>
  <c r="SRQ8" i="7"/>
  <c r="SRS8" i="7"/>
  <c r="SRU8" i="7"/>
  <c r="SRW8" i="7"/>
  <c r="SRY8" i="7"/>
  <c r="SSA8" i="7"/>
  <c r="SSC8" i="7"/>
  <c r="SSE8" i="7"/>
  <c r="SSG8" i="7"/>
  <c r="SSI8" i="7"/>
  <c r="SSK8" i="7"/>
  <c r="SSM8" i="7"/>
  <c r="SSO8" i="7"/>
  <c r="SSQ8" i="7"/>
  <c r="SSS8" i="7"/>
  <c r="SSU8" i="7"/>
  <c r="SSW8" i="7"/>
  <c r="SSY8" i="7"/>
  <c r="STA8" i="7"/>
  <c r="STC8" i="7"/>
  <c r="STE8" i="7"/>
  <c r="STG8" i="7"/>
  <c r="STI8" i="7"/>
  <c r="STK8" i="7"/>
  <c r="STM8" i="7"/>
  <c r="STO8" i="7"/>
  <c r="STQ8" i="7"/>
  <c r="STS8" i="7"/>
  <c r="STU8" i="7"/>
  <c r="STW8" i="7"/>
  <c r="STY8" i="7"/>
  <c r="SUA8" i="7"/>
  <c r="SUC8" i="7"/>
  <c r="SUE8" i="7"/>
  <c r="SUG8" i="7"/>
  <c r="SUI8" i="7"/>
  <c r="SUK8" i="7"/>
  <c r="SUM8" i="7"/>
  <c r="SUO8" i="7"/>
  <c r="SUQ8" i="7"/>
  <c r="SUS8" i="7"/>
  <c r="SUU8" i="7"/>
  <c r="SUW8" i="7"/>
  <c r="SUY8" i="7"/>
  <c r="SVA8" i="7"/>
  <c r="SVC8" i="7"/>
  <c r="SVE8" i="7"/>
  <c r="SVG8" i="7"/>
  <c r="SVI8" i="7"/>
  <c r="SVK8" i="7"/>
  <c r="SVM8" i="7"/>
  <c r="SVO8" i="7"/>
  <c r="SVQ8" i="7"/>
  <c r="SVS8" i="7"/>
  <c r="SVU8" i="7"/>
  <c r="SVW8" i="7"/>
  <c r="SVY8" i="7"/>
  <c r="SWA8" i="7"/>
  <c r="SWC8" i="7"/>
  <c r="SWE8" i="7"/>
  <c r="SWG8" i="7"/>
  <c r="SWI8" i="7"/>
  <c r="SWK8" i="7"/>
  <c r="SWM8" i="7"/>
  <c r="SWO8" i="7"/>
  <c r="SWQ8" i="7"/>
  <c r="SWS8" i="7"/>
  <c r="SWU8" i="7"/>
  <c r="SWW8" i="7"/>
  <c r="SWY8" i="7"/>
  <c r="SXA8" i="7"/>
  <c r="SXC8" i="7"/>
  <c r="SXE8" i="7"/>
  <c r="SXG8" i="7"/>
  <c r="SXI8" i="7"/>
  <c r="SXK8" i="7"/>
  <c r="SXM8" i="7"/>
  <c r="SXO8" i="7"/>
  <c r="SXQ8" i="7"/>
  <c r="SXS8" i="7"/>
  <c r="SXU8" i="7"/>
  <c r="SXW8" i="7"/>
  <c r="SXY8" i="7"/>
  <c r="SYA8" i="7"/>
  <c r="SYC8" i="7"/>
  <c r="SYE8" i="7"/>
  <c r="SYG8" i="7"/>
  <c r="SYI8" i="7"/>
  <c r="SYK8" i="7"/>
  <c r="SYM8" i="7"/>
  <c r="SYO8" i="7"/>
  <c r="SYQ8" i="7"/>
  <c r="SYS8" i="7"/>
  <c r="SYU8" i="7"/>
  <c r="SYW8" i="7"/>
  <c r="SYY8" i="7"/>
  <c r="SZA8" i="7"/>
  <c r="SZC8" i="7"/>
  <c r="SZE8" i="7"/>
  <c r="SZG8" i="7"/>
  <c r="SZI8" i="7"/>
  <c r="SZK8" i="7"/>
  <c r="SZM8" i="7"/>
  <c r="SZO8" i="7"/>
  <c r="SZQ8" i="7"/>
  <c r="SZS8" i="7"/>
  <c r="SZU8" i="7"/>
  <c r="SZW8" i="7"/>
  <c r="SZY8" i="7"/>
  <c r="TAA8" i="7"/>
  <c r="TAC8" i="7"/>
  <c r="TAE8" i="7"/>
  <c r="TAG8" i="7"/>
  <c r="TAI8" i="7"/>
  <c r="TAK8" i="7"/>
  <c r="TAM8" i="7"/>
  <c r="TAO8" i="7"/>
  <c r="TAQ8" i="7"/>
  <c r="TAS8" i="7"/>
  <c r="TAU8" i="7"/>
  <c r="TAW8" i="7"/>
  <c r="TAY8" i="7"/>
  <c r="TBA8" i="7"/>
  <c r="TBC8" i="7"/>
  <c r="TBE8" i="7"/>
  <c r="TBG8" i="7"/>
  <c r="TBI8" i="7"/>
  <c r="TBK8" i="7"/>
  <c r="TBM8" i="7"/>
  <c r="TBO8" i="7"/>
  <c r="TBQ8" i="7"/>
  <c r="TBS8" i="7"/>
  <c r="TBU8" i="7"/>
  <c r="TBW8" i="7"/>
  <c r="TBY8" i="7"/>
  <c r="TCA8" i="7"/>
  <c r="TCC8" i="7"/>
  <c r="TCE8" i="7"/>
  <c r="TCG8" i="7"/>
  <c r="TCI8" i="7"/>
  <c r="TCK8" i="7"/>
  <c r="TCM8" i="7"/>
  <c r="TCO8" i="7"/>
  <c r="TCQ8" i="7"/>
  <c r="TCS8" i="7"/>
  <c r="TCU8" i="7"/>
  <c r="TCW8" i="7"/>
  <c r="TCY8" i="7"/>
  <c r="TDA8" i="7"/>
  <c r="TDC8" i="7"/>
  <c r="TDE8" i="7"/>
  <c r="TDG8" i="7"/>
  <c r="TDI8" i="7"/>
  <c r="TDK8" i="7"/>
  <c r="TDM8" i="7"/>
  <c r="TDO8" i="7"/>
  <c r="TDQ8" i="7"/>
  <c r="TDS8" i="7"/>
  <c r="TDU8" i="7"/>
  <c r="TDW8" i="7"/>
  <c r="TDY8" i="7"/>
  <c r="TEA8" i="7"/>
  <c r="TEC8" i="7"/>
  <c r="TEE8" i="7"/>
  <c r="TEG8" i="7"/>
  <c r="TEI8" i="7"/>
  <c r="TEK8" i="7"/>
  <c r="TEM8" i="7"/>
  <c r="TEO8" i="7"/>
  <c r="TEQ8" i="7"/>
  <c r="TES8" i="7"/>
  <c r="TEU8" i="7"/>
  <c r="TEW8" i="7"/>
  <c r="TEY8" i="7"/>
  <c r="TFA8" i="7"/>
  <c r="TFC8" i="7"/>
  <c r="TFE8" i="7"/>
  <c r="TFG8" i="7"/>
  <c r="TFI8" i="7"/>
  <c r="TFK8" i="7"/>
  <c r="TFM8" i="7"/>
  <c r="TFO8" i="7"/>
  <c r="TFQ8" i="7"/>
  <c r="TFS8" i="7"/>
  <c r="TFU8" i="7"/>
  <c r="TFW8" i="7"/>
  <c r="TFY8" i="7"/>
  <c r="TGA8" i="7"/>
  <c r="TGC8" i="7"/>
  <c r="TGE8" i="7"/>
  <c r="TGG8" i="7"/>
  <c r="TGI8" i="7"/>
  <c r="TGK8" i="7"/>
  <c r="TGM8" i="7"/>
  <c r="TGO8" i="7"/>
  <c r="TGQ8" i="7"/>
  <c r="TGS8" i="7"/>
  <c r="TGU8" i="7"/>
  <c r="TGW8" i="7"/>
  <c r="TGY8" i="7"/>
  <c r="THA8" i="7"/>
  <c r="THC8" i="7"/>
  <c r="THE8" i="7"/>
  <c r="THG8" i="7"/>
  <c r="THI8" i="7"/>
  <c r="THK8" i="7"/>
  <c r="THM8" i="7"/>
  <c r="THO8" i="7"/>
  <c r="THQ8" i="7"/>
  <c r="THS8" i="7"/>
  <c r="THU8" i="7"/>
  <c r="THW8" i="7"/>
  <c r="THY8" i="7"/>
  <c r="TIA8" i="7"/>
  <c r="TIC8" i="7"/>
  <c r="TIE8" i="7"/>
  <c r="TIG8" i="7"/>
  <c r="TII8" i="7"/>
  <c r="TIK8" i="7"/>
  <c r="TIM8" i="7"/>
  <c r="TIO8" i="7"/>
  <c r="TIQ8" i="7"/>
  <c r="TIS8" i="7"/>
  <c r="TIU8" i="7"/>
  <c r="TIW8" i="7"/>
  <c r="TIY8" i="7"/>
  <c r="TJA8" i="7"/>
  <c r="TJC8" i="7"/>
  <c r="TJE8" i="7"/>
  <c r="TJG8" i="7"/>
  <c r="TJI8" i="7"/>
  <c r="TJK8" i="7"/>
  <c r="TJM8" i="7"/>
  <c r="TJO8" i="7"/>
  <c r="TJQ8" i="7"/>
  <c r="TJS8" i="7"/>
  <c r="TJU8" i="7"/>
  <c r="TJW8" i="7"/>
  <c r="TJY8" i="7"/>
  <c r="TKA8" i="7"/>
  <c r="TKC8" i="7"/>
  <c r="TKE8" i="7"/>
  <c r="TKG8" i="7"/>
  <c r="TKI8" i="7"/>
  <c r="TKK8" i="7"/>
  <c r="TKM8" i="7"/>
  <c r="TKO8" i="7"/>
  <c r="TKQ8" i="7"/>
  <c r="TKS8" i="7"/>
  <c r="TKU8" i="7"/>
  <c r="TKW8" i="7"/>
  <c r="TKY8" i="7"/>
  <c r="TLA8" i="7"/>
  <c r="TLC8" i="7"/>
  <c r="TLE8" i="7"/>
  <c r="TLG8" i="7"/>
  <c r="TLI8" i="7"/>
  <c r="TLK8" i="7"/>
  <c r="TLM8" i="7"/>
  <c r="TLO8" i="7"/>
  <c r="TLQ8" i="7"/>
  <c r="TLS8" i="7"/>
  <c r="TLU8" i="7"/>
  <c r="TLW8" i="7"/>
  <c r="TLY8" i="7"/>
  <c r="TMA8" i="7"/>
  <c r="TMC8" i="7"/>
  <c r="TME8" i="7"/>
  <c r="TMG8" i="7"/>
  <c r="TMI8" i="7"/>
  <c r="TMK8" i="7"/>
  <c r="TMM8" i="7"/>
  <c r="TMO8" i="7"/>
  <c r="TMQ8" i="7"/>
  <c r="TMS8" i="7"/>
  <c r="TMU8" i="7"/>
  <c r="TMW8" i="7"/>
  <c r="TMY8" i="7"/>
  <c r="TNA8" i="7"/>
  <c r="TNC8" i="7"/>
  <c r="TNE8" i="7"/>
  <c r="TNG8" i="7"/>
  <c r="TNI8" i="7"/>
  <c r="TNK8" i="7"/>
  <c r="TNM8" i="7"/>
  <c r="TNO8" i="7"/>
  <c r="TNQ8" i="7"/>
  <c r="TNS8" i="7"/>
  <c r="TNU8" i="7"/>
  <c r="TNW8" i="7"/>
  <c r="TNY8" i="7"/>
  <c r="TOA8" i="7"/>
  <c r="TOC8" i="7"/>
  <c r="TOE8" i="7"/>
  <c r="TOG8" i="7"/>
  <c r="TOI8" i="7"/>
  <c r="TOK8" i="7"/>
  <c r="TOM8" i="7"/>
  <c r="TOO8" i="7"/>
  <c r="TOQ8" i="7"/>
  <c r="TOS8" i="7"/>
  <c r="TOU8" i="7"/>
  <c r="TOW8" i="7"/>
  <c r="TOY8" i="7"/>
  <c r="TPA8" i="7"/>
  <c r="TPC8" i="7"/>
  <c r="TPE8" i="7"/>
  <c r="TPG8" i="7"/>
  <c r="TPI8" i="7"/>
  <c r="TPK8" i="7"/>
  <c r="TPM8" i="7"/>
  <c r="TPO8" i="7"/>
  <c r="TPQ8" i="7"/>
  <c r="TPS8" i="7"/>
  <c r="TPU8" i="7"/>
  <c r="TPW8" i="7"/>
  <c r="TPY8" i="7"/>
  <c r="TQA8" i="7"/>
  <c r="TQC8" i="7"/>
  <c r="TQE8" i="7"/>
  <c r="TQG8" i="7"/>
  <c r="TQI8" i="7"/>
  <c r="TQK8" i="7"/>
  <c r="TQM8" i="7"/>
  <c r="TQO8" i="7"/>
  <c r="TQQ8" i="7"/>
  <c r="TQS8" i="7"/>
  <c r="TQU8" i="7"/>
  <c r="TQW8" i="7"/>
  <c r="TQY8" i="7"/>
  <c r="TRA8" i="7"/>
  <c r="TRC8" i="7"/>
  <c r="TRE8" i="7"/>
  <c r="TRG8" i="7"/>
  <c r="TRI8" i="7"/>
  <c r="TRK8" i="7"/>
  <c r="TRM8" i="7"/>
  <c r="TRO8" i="7"/>
  <c r="TRQ8" i="7"/>
  <c r="TRS8" i="7"/>
  <c r="TRU8" i="7"/>
  <c r="TRW8" i="7"/>
  <c r="TRY8" i="7"/>
  <c r="TSA8" i="7"/>
  <c r="TSC8" i="7"/>
  <c r="TSE8" i="7"/>
  <c r="TSG8" i="7"/>
  <c r="TSI8" i="7"/>
  <c r="TSK8" i="7"/>
  <c r="TSM8" i="7"/>
  <c r="TSO8" i="7"/>
  <c r="TSQ8" i="7"/>
  <c r="TSS8" i="7"/>
  <c r="TSU8" i="7"/>
  <c r="TSW8" i="7"/>
  <c r="TSY8" i="7"/>
  <c r="TTA8" i="7"/>
  <c r="TTC8" i="7"/>
  <c r="TTE8" i="7"/>
  <c r="TTG8" i="7"/>
  <c r="TTI8" i="7"/>
  <c r="TTK8" i="7"/>
  <c r="TTM8" i="7"/>
  <c r="TTO8" i="7"/>
  <c r="TTQ8" i="7"/>
  <c r="TTS8" i="7"/>
  <c r="TTU8" i="7"/>
  <c r="TTW8" i="7"/>
  <c r="TTY8" i="7"/>
  <c r="TUA8" i="7"/>
  <c r="TUC8" i="7"/>
  <c r="TUE8" i="7"/>
  <c r="TUG8" i="7"/>
  <c r="TUI8" i="7"/>
  <c r="TUK8" i="7"/>
  <c r="TUM8" i="7"/>
  <c r="TUO8" i="7"/>
  <c r="TUQ8" i="7"/>
  <c r="TUS8" i="7"/>
  <c r="TUU8" i="7"/>
  <c r="TUW8" i="7"/>
  <c r="TUY8" i="7"/>
  <c r="TVA8" i="7"/>
  <c r="TVC8" i="7"/>
  <c r="TVE8" i="7"/>
  <c r="TVG8" i="7"/>
  <c r="TVI8" i="7"/>
  <c r="TVK8" i="7"/>
  <c r="TVM8" i="7"/>
  <c r="TVO8" i="7"/>
  <c r="TVQ8" i="7"/>
  <c r="TVS8" i="7"/>
  <c r="TVU8" i="7"/>
  <c r="TVW8" i="7"/>
  <c r="TVY8" i="7"/>
  <c r="TWA8" i="7"/>
  <c r="TWC8" i="7"/>
  <c r="TWE8" i="7"/>
  <c r="TWG8" i="7"/>
  <c r="TWI8" i="7"/>
  <c r="TWK8" i="7"/>
  <c r="TWM8" i="7"/>
  <c r="TWO8" i="7"/>
  <c r="TWQ8" i="7"/>
  <c r="TWS8" i="7"/>
  <c r="TWU8" i="7"/>
  <c r="TWW8" i="7"/>
  <c r="TWY8" i="7"/>
  <c r="TXA8" i="7"/>
  <c r="TXC8" i="7"/>
  <c r="TXE8" i="7"/>
  <c r="TXG8" i="7"/>
  <c r="TXI8" i="7"/>
  <c r="TXK8" i="7"/>
  <c r="TXM8" i="7"/>
  <c r="TXO8" i="7"/>
  <c r="TXQ8" i="7"/>
  <c r="TXS8" i="7"/>
  <c r="TXU8" i="7"/>
  <c r="TXW8" i="7"/>
  <c r="TXY8" i="7"/>
  <c r="TYA8" i="7"/>
  <c r="TYC8" i="7"/>
  <c r="TYE8" i="7"/>
  <c r="TYG8" i="7"/>
  <c r="TYI8" i="7"/>
  <c r="TYK8" i="7"/>
  <c r="TYM8" i="7"/>
  <c r="TYO8" i="7"/>
  <c r="TYQ8" i="7"/>
  <c r="TYS8" i="7"/>
  <c r="TYU8" i="7"/>
  <c r="TYW8" i="7"/>
  <c r="TYY8" i="7"/>
  <c r="TZA8" i="7"/>
  <c r="TZC8" i="7"/>
  <c r="TZE8" i="7"/>
  <c r="TZG8" i="7"/>
  <c r="TZI8" i="7"/>
  <c r="TZK8" i="7"/>
  <c r="TZM8" i="7"/>
  <c r="TZO8" i="7"/>
  <c r="TZQ8" i="7"/>
  <c r="TZS8" i="7"/>
  <c r="TZU8" i="7"/>
  <c r="TZW8" i="7"/>
  <c r="TZY8" i="7"/>
  <c r="UAA8" i="7"/>
  <c r="UAC8" i="7"/>
  <c r="UAE8" i="7"/>
  <c r="UAG8" i="7"/>
  <c r="UAI8" i="7"/>
  <c r="UAK8" i="7"/>
  <c r="UAM8" i="7"/>
  <c r="UAO8" i="7"/>
  <c r="UAQ8" i="7"/>
  <c r="UAS8" i="7"/>
  <c r="UAU8" i="7"/>
  <c r="UAW8" i="7"/>
  <c r="UAY8" i="7"/>
  <c r="UBA8" i="7"/>
  <c r="UBC8" i="7"/>
  <c r="UBE8" i="7"/>
  <c r="UBG8" i="7"/>
  <c r="UBI8" i="7"/>
  <c r="UBK8" i="7"/>
  <c r="UBM8" i="7"/>
  <c r="UBO8" i="7"/>
  <c r="UBQ8" i="7"/>
  <c r="UBS8" i="7"/>
  <c r="UBU8" i="7"/>
  <c r="UBW8" i="7"/>
  <c r="UBY8" i="7"/>
  <c r="UCA8" i="7"/>
  <c r="UCC8" i="7"/>
  <c r="UCE8" i="7"/>
  <c r="UCG8" i="7"/>
  <c r="UCI8" i="7"/>
  <c r="UCK8" i="7"/>
  <c r="UCM8" i="7"/>
  <c r="UCO8" i="7"/>
  <c r="UCQ8" i="7"/>
  <c r="UCS8" i="7"/>
  <c r="UCU8" i="7"/>
  <c r="UCW8" i="7"/>
  <c r="UCY8" i="7"/>
  <c r="UDA8" i="7"/>
  <c r="UDC8" i="7"/>
  <c r="UDE8" i="7"/>
  <c r="UDG8" i="7"/>
  <c r="UDI8" i="7"/>
  <c r="UDK8" i="7"/>
  <c r="UDM8" i="7"/>
  <c r="UDO8" i="7"/>
  <c r="UDQ8" i="7"/>
  <c r="UDS8" i="7"/>
  <c r="UDU8" i="7"/>
  <c r="UDW8" i="7"/>
  <c r="UDY8" i="7"/>
  <c r="UEA8" i="7"/>
  <c r="UEC8" i="7"/>
  <c r="UEE8" i="7"/>
  <c r="UEG8" i="7"/>
  <c r="UEI8" i="7"/>
  <c r="UEK8" i="7"/>
  <c r="UEM8" i="7"/>
  <c r="UEO8" i="7"/>
  <c r="UEQ8" i="7"/>
  <c r="UES8" i="7"/>
  <c r="UEU8" i="7"/>
  <c r="UEW8" i="7"/>
  <c r="UEY8" i="7"/>
  <c r="UFA8" i="7"/>
  <c r="UFC8" i="7"/>
  <c r="UFE8" i="7"/>
  <c r="UFG8" i="7"/>
  <c r="UFI8" i="7"/>
  <c r="UFK8" i="7"/>
  <c r="UFM8" i="7"/>
  <c r="UFO8" i="7"/>
  <c r="UFQ8" i="7"/>
  <c r="UFS8" i="7"/>
  <c r="UFU8" i="7"/>
  <c r="UFW8" i="7"/>
  <c r="UFY8" i="7"/>
  <c r="UGA8" i="7"/>
  <c r="UGC8" i="7"/>
  <c r="UGE8" i="7"/>
  <c r="UGG8" i="7"/>
  <c r="UGI8" i="7"/>
  <c r="UGK8" i="7"/>
  <c r="UGM8" i="7"/>
  <c r="UGO8" i="7"/>
  <c r="UGQ8" i="7"/>
  <c r="UGS8" i="7"/>
  <c r="UGU8" i="7"/>
  <c r="UGW8" i="7"/>
  <c r="UGY8" i="7"/>
  <c r="UHA8" i="7"/>
  <c r="UHC8" i="7"/>
  <c r="UHE8" i="7"/>
  <c r="UHG8" i="7"/>
  <c r="UHI8" i="7"/>
  <c r="UHK8" i="7"/>
  <c r="UHM8" i="7"/>
  <c r="UHO8" i="7"/>
  <c r="UHQ8" i="7"/>
  <c r="UHS8" i="7"/>
  <c r="UHU8" i="7"/>
  <c r="UHW8" i="7"/>
  <c r="UHY8" i="7"/>
  <c r="UIA8" i="7"/>
  <c r="UIC8" i="7"/>
  <c r="UIE8" i="7"/>
  <c r="UIG8" i="7"/>
  <c r="UII8" i="7"/>
  <c r="UIK8" i="7"/>
  <c r="UIM8" i="7"/>
  <c r="UIO8" i="7"/>
  <c r="UIQ8" i="7"/>
  <c r="UIS8" i="7"/>
  <c r="UIU8" i="7"/>
  <c r="UIW8" i="7"/>
  <c r="UIY8" i="7"/>
  <c r="UJA8" i="7"/>
  <c r="UJC8" i="7"/>
  <c r="UJE8" i="7"/>
  <c r="UJG8" i="7"/>
  <c r="UJI8" i="7"/>
  <c r="UJK8" i="7"/>
  <c r="UJM8" i="7"/>
  <c r="UJO8" i="7"/>
  <c r="UJQ8" i="7"/>
  <c r="UJS8" i="7"/>
  <c r="UJU8" i="7"/>
  <c r="UJW8" i="7"/>
  <c r="UJY8" i="7"/>
  <c r="UKA8" i="7"/>
  <c r="UKC8" i="7"/>
  <c r="UKE8" i="7"/>
  <c r="UKG8" i="7"/>
  <c r="UKI8" i="7"/>
  <c r="UKK8" i="7"/>
  <c r="UKM8" i="7"/>
  <c r="UKO8" i="7"/>
  <c r="UKQ8" i="7"/>
  <c r="UKS8" i="7"/>
  <c r="UKU8" i="7"/>
  <c r="UKW8" i="7"/>
  <c r="UKY8" i="7"/>
  <c r="ULA8" i="7"/>
  <c r="ULC8" i="7"/>
  <c r="ULE8" i="7"/>
  <c r="ULG8" i="7"/>
  <c r="ULI8" i="7"/>
  <c r="ULK8" i="7"/>
  <c r="ULM8" i="7"/>
  <c r="ULO8" i="7"/>
  <c r="ULQ8" i="7"/>
  <c r="ULS8" i="7"/>
  <c r="ULU8" i="7"/>
  <c r="ULW8" i="7"/>
  <c r="ULY8" i="7"/>
  <c r="UMA8" i="7"/>
  <c r="UMC8" i="7"/>
  <c r="UME8" i="7"/>
  <c r="UMG8" i="7"/>
  <c r="UMI8" i="7"/>
  <c r="UMK8" i="7"/>
  <c r="UMM8" i="7"/>
  <c r="UMO8" i="7"/>
  <c r="UMQ8" i="7"/>
  <c r="UMS8" i="7"/>
  <c r="UMU8" i="7"/>
  <c r="UMW8" i="7"/>
  <c r="UMY8" i="7"/>
  <c r="UNA8" i="7"/>
  <c r="UNC8" i="7"/>
  <c r="UNE8" i="7"/>
  <c r="UNG8" i="7"/>
  <c r="UNI8" i="7"/>
  <c r="UNK8" i="7"/>
  <c r="UNM8" i="7"/>
  <c r="UNO8" i="7"/>
  <c r="UNQ8" i="7"/>
  <c r="UNS8" i="7"/>
  <c r="UNU8" i="7"/>
  <c r="UNW8" i="7"/>
  <c r="UNY8" i="7"/>
  <c r="UOA8" i="7"/>
  <c r="UOC8" i="7"/>
  <c r="UOE8" i="7"/>
  <c r="UOG8" i="7"/>
  <c r="UOI8" i="7"/>
  <c r="UOK8" i="7"/>
  <c r="UOM8" i="7"/>
  <c r="UOO8" i="7"/>
  <c r="UOQ8" i="7"/>
  <c r="UOS8" i="7"/>
  <c r="UOU8" i="7"/>
  <c r="UOW8" i="7"/>
  <c r="UOY8" i="7"/>
  <c r="UPA8" i="7"/>
  <c r="UPC8" i="7"/>
  <c r="UPE8" i="7"/>
  <c r="UPG8" i="7"/>
  <c r="UPI8" i="7"/>
  <c r="UPK8" i="7"/>
  <c r="UPM8" i="7"/>
  <c r="UPO8" i="7"/>
  <c r="UPQ8" i="7"/>
  <c r="UPS8" i="7"/>
  <c r="UPU8" i="7"/>
  <c r="UPW8" i="7"/>
  <c r="UPY8" i="7"/>
  <c r="UQA8" i="7"/>
  <c r="UQC8" i="7"/>
  <c r="UQE8" i="7"/>
  <c r="UQG8" i="7"/>
  <c r="UQI8" i="7"/>
  <c r="UQK8" i="7"/>
  <c r="UQM8" i="7"/>
  <c r="UQO8" i="7"/>
  <c r="UQQ8" i="7"/>
  <c r="UQS8" i="7"/>
  <c r="UQU8" i="7"/>
  <c r="UQW8" i="7"/>
  <c r="UQY8" i="7"/>
  <c r="URA8" i="7"/>
  <c r="URC8" i="7"/>
  <c r="URE8" i="7"/>
  <c r="URG8" i="7"/>
  <c r="URI8" i="7"/>
  <c r="URK8" i="7"/>
  <c r="URM8" i="7"/>
  <c r="URO8" i="7"/>
  <c r="URQ8" i="7"/>
  <c r="URS8" i="7"/>
  <c r="URU8" i="7"/>
  <c r="URW8" i="7"/>
  <c r="URY8" i="7"/>
  <c r="USA8" i="7"/>
  <c r="USC8" i="7"/>
  <c r="USE8" i="7"/>
  <c r="USG8" i="7"/>
  <c r="USI8" i="7"/>
  <c r="USK8" i="7"/>
  <c r="USM8" i="7"/>
  <c r="USO8" i="7"/>
  <c r="USQ8" i="7"/>
  <c r="USS8" i="7"/>
  <c r="USU8" i="7"/>
  <c r="USW8" i="7"/>
  <c r="USY8" i="7"/>
  <c r="UTA8" i="7"/>
  <c r="UTC8" i="7"/>
  <c r="UTE8" i="7"/>
  <c r="UTG8" i="7"/>
  <c r="UTI8" i="7"/>
  <c r="UTK8" i="7"/>
  <c r="UTM8" i="7"/>
  <c r="UTO8" i="7"/>
  <c r="UTQ8" i="7"/>
  <c r="UTS8" i="7"/>
  <c r="UTU8" i="7"/>
  <c r="UTW8" i="7"/>
  <c r="UTY8" i="7"/>
  <c r="UUA8" i="7"/>
  <c r="UUC8" i="7"/>
  <c r="UUE8" i="7"/>
  <c r="UUG8" i="7"/>
  <c r="UUI8" i="7"/>
  <c r="UUK8" i="7"/>
  <c r="UUM8" i="7"/>
  <c r="UUO8" i="7"/>
  <c r="UUQ8" i="7"/>
  <c r="UUS8" i="7"/>
  <c r="UUU8" i="7"/>
  <c r="UUW8" i="7"/>
  <c r="UUY8" i="7"/>
  <c r="UVA8" i="7"/>
  <c r="UVC8" i="7"/>
  <c r="UVE8" i="7"/>
  <c r="UVG8" i="7"/>
  <c r="UVI8" i="7"/>
  <c r="UVK8" i="7"/>
  <c r="UVM8" i="7"/>
  <c r="UVO8" i="7"/>
  <c r="UVQ8" i="7"/>
  <c r="UVS8" i="7"/>
  <c r="UVU8" i="7"/>
  <c r="UVW8" i="7"/>
  <c r="UVY8" i="7"/>
  <c r="UWA8" i="7"/>
  <c r="UWC8" i="7"/>
  <c r="UWE8" i="7"/>
  <c r="UWG8" i="7"/>
  <c r="UWI8" i="7"/>
  <c r="UWK8" i="7"/>
  <c r="UWM8" i="7"/>
  <c r="UWO8" i="7"/>
  <c r="UWQ8" i="7"/>
  <c r="UWS8" i="7"/>
  <c r="UWU8" i="7"/>
  <c r="UWW8" i="7"/>
  <c r="UWY8" i="7"/>
  <c r="UXA8" i="7"/>
  <c r="UXC8" i="7"/>
  <c r="UXE8" i="7"/>
  <c r="UXG8" i="7"/>
  <c r="UXI8" i="7"/>
  <c r="UXK8" i="7"/>
  <c r="UXM8" i="7"/>
  <c r="UXO8" i="7"/>
  <c r="UXQ8" i="7"/>
  <c r="UXS8" i="7"/>
  <c r="UXU8" i="7"/>
  <c r="UXW8" i="7"/>
  <c r="UXY8" i="7"/>
  <c r="UYA8" i="7"/>
  <c r="UYC8" i="7"/>
  <c r="UYE8" i="7"/>
  <c r="UYG8" i="7"/>
  <c r="UYI8" i="7"/>
  <c r="UYK8" i="7"/>
  <c r="UYM8" i="7"/>
  <c r="UYO8" i="7"/>
  <c r="UYQ8" i="7"/>
  <c r="UYS8" i="7"/>
  <c r="UYU8" i="7"/>
  <c r="UYW8" i="7"/>
  <c r="UYY8" i="7"/>
  <c r="UZA8" i="7"/>
  <c r="UZC8" i="7"/>
  <c r="UZE8" i="7"/>
  <c r="UZG8" i="7"/>
  <c r="UZI8" i="7"/>
  <c r="UZK8" i="7"/>
  <c r="UZM8" i="7"/>
  <c r="UZO8" i="7"/>
  <c r="UZQ8" i="7"/>
  <c r="UZS8" i="7"/>
  <c r="UZU8" i="7"/>
  <c r="UZW8" i="7"/>
  <c r="UZY8" i="7"/>
  <c r="VAA8" i="7"/>
  <c r="VAC8" i="7"/>
  <c r="VAE8" i="7"/>
  <c r="VAG8" i="7"/>
  <c r="VAI8" i="7"/>
  <c r="VAK8" i="7"/>
  <c r="VAM8" i="7"/>
  <c r="VAO8" i="7"/>
  <c r="VAQ8" i="7"/>
  <c r="VAS8" i="7"/>
  <c r="VAU8" i="7"/>
  <c r="VAW8" i="7"/>
  <c r="VAY8" i="7"/>
  <c r="VBA8" i="7"/>
  <c r="VBC8" i="7"/>
  <c r="VBE8" i="7"/>
  <c r="VBG8" i="7"/>
  <c r="VBI8" i="7"/>
  <c r="VBK8" i="7"/>
  <c r="VBM8" i="7"/>
  <c r="VBO8" i="7"/>
  <c r="VBQ8" i="7"/>
  <c r="VBS8" i="7"/>
  <c r="VBU8" i="7"/>
  <c r="VBW8" i="7"/>
  <c r="VBY8" i="7"/>
  <c r="VCA8" i="7"/>
  <c r="VCC8" i="7"/>
  <c r="VCE8" i="7"/>
  <c r="VCG8" i="7"/>
  <c r="VCI8" i="7"/>
  <c r="VCK8" i="7"/>
  <c r="VCM8" i="7"/>
  <c r="VCO8" i="7"/>
  <c r="VCQ8" i="7"/>
  <c r="VCS8" i="7"/>
  <c r="VCU8" i="7"/>
  <c r="VCW8" i="7"/>
  <c r="VCY8" i="7"/>
  <c r="VDA8" i="7"/>
  <c r="VDC8" i="7"/>
  <c r="VDE8" i="7"/>
  <c r="VDG8" i="7"/>
  <c r="VDI8" i="7"/>
  <c r="VDK8" i="7"/>
  <c r="VDM8" i="7"/>
  <c r="VDO8" i="7"/>
  <c r="VDQ8" i="7"/>
  <c r="VDS8" i="7"/>
  <c r="VDU8" i="7"/>
  <c r="VDW8" i="7"/>
  <c r="VDY8" i="7"/>
  <c r="VEA8" i="7"/>
  <c r="VEC8" i="7"/>
  <c r="VEE8" i="7"/>
  <c r="VEG8" i="7"/>
  <c r="VEI8" i="7"/>
  <c r="VEK8" i="7"/>
  <c r="VEM8" i="7"/>
  <c r="VEO8" i="7"/>
  <c r="VEQ8" i="7"/>
  <c r="VES8" i="7"/>
  <c r="VEU8" i="7"/>
  <c r="VEW8" i="7"/>
  <c r="VEY8" i="7"/>
  <c r="VFA8" i="7"/>
  <c r="VFC8" i="7"/>
  <c r="VFE8" i="7"/>
  <c r="VFG8" i="7"/>
  <c r="VFI8" i="7"/>
  <c r="VFK8" i="7"/>
  <c r="VFM8" i="7"/>
  <c r="VFO8" i="7"/>
  <c r="VFQ8" i="7"/>
  <c r="VFS8" i="7"/>
  <c r="VFU8" i="7"/>
  <c r="VFW8" i="7"/>
  <c r="VFY8" i="7"/>
  <c r="VGA8" i="7"/>
  <c r="VGC8" i="7"/>
  <c r="VGE8" i="7"/>
  <c r="VGG8" i="7"/>
  <c r="VGI8" i="7"/>
  <c r="VGK8" i="7"/>
  <c r="VGM8" i="7"/>
  <c r="VGO8" i="7"/>
  <c r="VGQ8" i="7"/>
  <c r="VGS8" i="7"/>
  <c r="VGU8" i="7"/>
  <c r="VGW8" i="7"/>
  <c r="VGY8" i="7"/>
  <c r="VHA8" i="7"/>
  <c r="VHC8" i="7"/>
  <c r="VHE8" i="7"/>
  <c r="VHG8" i="7"/>
  <c r="VHI8" i="7"/>
  <c r="VHK8" i="7"/>
  <c r="VHM8" i="7"/>
  <c r="VHO8" i="7"/>
  <c r="VHQ8" i="7"/>
  <c r="VHS8" i="7"/>
  <c r="VHU8" i="7"/>
  <c r="VHW8" i="7"/>
  <c r="VHY8" i="7"/>
  <c r="VIA8" i="7"/>
  <c r="VIC8" i="7"/>
  <c r="VIE8" i="7"/>
  <c r="VIG8" i="7"/>
  <c r="VII8" i="7"/>
  <c r="VIK8" i="7"/>
  <c r="VIM8" i="7"/>
  <c r="VIO8" i="7"/>
  <c r="VIQ8" i="7"/>
  <c r="VIS8" i="7"/>
  <c r="VIU8" i="7"/>
  <c r="VIW8" i="7"/>
  <c r="VIY8" i="7"/>
  <c r="VJA8" i="7"/>
  <c r="VJC8" i="7"/>
  <c r="VJE8" i="7"/>
  <c r="VJG8" i="7"/>
  <c r="VJI8" i="7"/>
  <c r="VJK8" i="7"/>
  <c r="VJM8" i="7"/>
  <c r="VJO8" i="7"/>
  <c r="VJQ8" i="7"/>
  <c r="VJS8" i="7"/>
  <c r="VJU8" i="7"/>
  <c r="VJW8" i="7"/>
  <c r="VJY8" i="7"/>
  <c r="VKA8" i="7"/>
  <c r="VKC8" i="7"/>
  <c r="VKE8" i="7"/>
  <c r="VKG8" i="7"/>
  <c r="VKI8" i="7"/>
  <c r="VKK8" i="7"/>
  <c r="VKM8" i="7"/>
  <c r="VKO8" i="7"/>
  <c r="VKQ8" i="7"/>
  <c r="VKS8" i="7"/>
  <c r="VKU8" i="7"/>
  <c r="VKW8" i="7"/>
  <c r="VKY8" i="7"/>
  <c r="VLA8" i="7"/>
  <c r="VLC8" i="7"/>
  <c r="VLE8" i="7"/>
  <c r="VLG8" i="7"/>
  <c r="VLI8" i="7"/>
  <c r="VLK8" i="7"/>
  <c r="VLM8" i="7"/>
  <c r="VLO8" i="7"/>
  <c r="VLQ8" i="7"/>
  <c r="VLS8" i="7"/>
  <c r="VLU8" i="7"/>
  <c r="VLW8" i="7"/>
  <c r="VLY8" i="7"/>
  <c r="VMA8" i="7"/>
  <c r="VMC8" i="7"/>
  <c r="VME8" i="7"/>
  <c r="VMG8" i="7"/>
  <c r="VMI8" i="7"/>
  <c r="VMK8" i="7"/>
  <c r="VMM8" i="7"/>
  <c r="VMO8" i="7"/>
  <c r="VMQ8" i="7"/>
  <c r="VMS8" i="7"/>
  <c r="VMU8" i="7"/>
  <c r="VMW8" i="7"/>
  <c r="VMY8" i="7"/>
  <c r="VNA8" i="7"/>
  <c r="VNC8" i="7"/>
  <c r="VNE8" i="7"/>
  <c r="VNG8" i="7"/>
  <c r="VNI8" i="7"/>
  <c r="VNK8" i="7"/>
  <c r="VNM8" i="7"/>
  <c r="VNO8" i="7"/>
  <c r="VNQ8" i="7"/>
  <c r="VNS8" i="7"/>
  <c r="VNU8" i="7"/>
  <c r="VNW8" i="7"/>
  <c r="VNY8" i="7"/>
  <c r="VOA8" i="7"/>
  <c r="VOC8" i="7"/>
  <c r="VOE8" i="7"/>
  <c r="VOG8" i="7"/>
  <c r="VOI8" i="7"/>
  <c r="VOK8" i="7"/>
  <c r="VOM8" i="7"/>
  <c r="VOO8" i="7"/>
  <c r="VOQ8" i="7"/>
  <c r="VOS8" i="7"/>
  <c r="VOU8" i="7"/>
  <c r="VOW8" i="7"/>
  <c r="VOY8" i="7"/>
  <c r="VPA8" i="7"/>
  <c r="VPC8" i="7"/>
  <c r="VPE8" i="7"/>
  <c r="VPG8" i="7"/>
  <c r="VPI8" i="7"/>
  <c r="VPK8" i="7"/>
  <c r="VPM8" i="7"/>
  <c r="VPO8" i="7"/>
  <c r="VPQ8" i="7"/>
  <c r="VPS8" i="7"/>
  <c r="VPU8" i="7"/>
  <c r="VPW8" i="7"/>
  <c r="VPY8" i="7"/>
  <c r="VQA8" i="7"/>
  <c r="VQC8" i="7"/>
  <c r="VQE8" i="7"/>
  <c r="VQG8" i="7"/>
  <c r="VQI8" i="7"/>
  <c r="VQK8" i="7"/>
  <c r="VQM8" i="7"/>
  <c r="VQO8" i="7"/>
  <c r="VQQ8" i="7"/>
  <c r="VQS8" i="7"/>
  <c r="VQU8" i="7"/>
  <c r="VQW8" i="7"/>
  <c r="VQY8" i="7"/>
  <c r="VRA8" i="7"/>
  <c r="VRC8" i="7"/>
  <c r="VRE8" i="7"/>
  <c r="VRG8" i="7"/>
  <c r="VRI8" i="7"/>
  <c r="VRK8" i="7"/>
  <c r="VRM8" i="7"/>
  <c r="VRO8" i="7"/>
  <c r="VRQ8" i="7"/>
  <c r="VRS8" i="7"/>
  <c r="VRU8" i="7"/>
  <c r="VRW8" i="7"/>
  <c r="VRY8" i="7"/>
  <c r="VSA8" i="7"/>
  <c r="VSC8" i="7"/>
  <c r="VSE8" i="7"/>
  <c r="VSG8" i="7"/>
  <c r="VSI8" i="7"/>
  <c r="VSK8" i="7"/>
  <c r="VSM8" i="7"/>
  <c r="VSO8" i="7"/>
  <c r="VSQ8" i="7"/>
  <c r="VSS8" i="7"/>
  <c r="VSU8" i="7"/>
  <c r="VSW8" i="7"/>
  <c r="VSY8" i="7"/>
  <c r="VTA8" i="7"/>
  <c r="VTC8" i="7"/>
  <c r="VTE8" i="7"/>
  <c r="VTG8" i="7"/>
  <c r="VTI8" i="7"/>
  <c r="VTK8" i="7"/>
  <c r="VTM8" i="7"/>
  <c r="VTO8" i="7"/>
  <c r="VTQ8" i="7"/>
  <c r="VTS8" i="7"/>
  <c r="VTU8" i="7"/>
  <c r="VTW8" i="7"/>
  <c r="VTY8" i="7"/>
  <c r="VUA8" i="7"/>
  <c r="VUC8" i="7"/>
  <c r="VUE8" i="7"/>
  <c r="VUG8" i="7"/>
  <c r="VUI8" i="7"/>
  <c r="VUK8" i="7"/>
  <c r="VUM8" i="7"/>
  <c r="VUO8" i="7"/>
  <c r="VUQ8" i="7"/>
  <c r="VUS8" i="7"/>
  <c r="VUU8" i="7"/>
  <c r="VUW8" i="7"/>
  <c r="VUY8" i="7"/>
  <c r="VVA8" i="7"/>
  <c r="VVC8" i="7"/>
  <c r="VVE8" i="7"/>
  <c r="VVG8" i="7"/>
  <c r="VVI8" i="7"/>
  <c r="VVK8" i="7"/>
  <c r="VVM8" i="7"/>
  <c r="VVO8" i="7"/>
  <c r="VVQ8" i="7"/>
  <c r="VVS8" i="7"/>
  <c r="VVU8" i="7"/>
  <c r="VVW8" i="7"/>
  <c r="VVY8" i="7"/>
  <c r="VWA8" i="7"/>
  <c r="VWC8" i="7"/>
  <c r="VWE8" i="7"/>
  <c r="VWG8" i="7"/>
  <c r="VWI8" i="7"/>
  <c r="VWK8" i="7"/>
  <c r="VWM8" i="7"/>
  <c r="VWO8" i="7"/>
  <c r="VWQ8" i="7"/>
  <c r="VWS8" i="7"/>
  <c r="VWU8" i="7"/>
  <c r="VWW8" i="7"/>
  <c r="VWY8" i="7"/>
  <c r="VXA8" i="7"/>
  <c r="VXC8" i="7"/>
  <c r="VXE8" i="7"/>
  <c r="VXG8" i="7"/>
  <c r="VXI8" i="7"/>
  <c r="VXK8" i="7"/>
  <c r="VXM8" i="7"/>
  <c r="VXO8" i="7"/>
  <c r="VXQ8" i="7"/>
  <c r="VXS8" i="7"/>
  <c r="VXU8" i="7"/>
  <c r="VXW8" i="7"/>
  <c r="VXY8" i="7"/>
  <c r="VYA8" i="7"/>
  <c r="VYC8" i="7"/>
  <c r="VYE8" i="7"/>
  <c r="VYG8" i="7"/>
  <c r="VYI8" i="7"/>
  <c r="VYK8" i="7"/>
  <c r="VYM8" i="7"/>
  <c r="VYO8" i="7"/>
  <c r="VYQ8" i="7"/>
  <c r="VYS8" i="7"/>
  <c r="VYU8" i="7"/>
  <c r="VYW8" i="7"/>
  <c r="VYY8" i="7"/>
  <c r="VZA8" i="7"/>
  <c r="VZC8" i="7"/>
  <c r="VZE8" i="7"/>
  <c r="VZG8" i="7"/>
  <c r="VZI8" i="7"/>
  <c r="VZK8" i="7"/>
  <c r="VZM8" i="7"/>
  <c r="VZO8" i="7"/>
  <c r="VZQ8" i="7"/>
  <c r="VZS8" i="7"/>
  <c r="VZU8" i="7"/>
  <c r="VZW8" i="7"/>
  <c r="VZY8" i="7"/>
  <c r="WAA8" i="7"/>
  <c r="WAC8" i="7"/>
  <c r="WAE8" i="7"/>
  <c r="WAG8" i="7"/>
  <c r="WAI8" i="7"/>
  <c r="WAK8" i="7"/>
  <c r="WAM8" i="7"/>
  <c r="WAO8" i="7"/>
  <c r="WAQ8" i="7"/>
  <c r="WAS8" i="7"/>
  <c r="WAU8" i="7"/>
  <c r="WAW8" i="7"/>
  <c r="WAY8" i="7"/>
  <c r="WBA8" i="7"/>
  <c r="WBC8" i="7"/>
  <c r="WBE8" i="7"/>
  <c r="WBG8" i="7"/>
  <c r="WBI8" i="7"/>
  <c r="WBK8" i="7"/>
  <c r="WBM8" i="7"/>
  <c r="WBO8" i="7"/>
  <c r="WBQ8" i="7"/>
  <c r="WBS8" i="7"/>
  <c r="WBU8" i="7"/>
  <c r="WBW8" i="7"/>
  <c r="WBY8" i="7"/>
  <c r="WCA8" i="7"/>
  <c r="WCC8" i="7"/>
  <c r="WCE8" i="7"/>
  <c r="WCG8" i="7"/>
  <c r="WCI8" i="7"/>
  <c r="WCK8" i="7"/>
  <c r="WCM8" i="7"/>
  <c r="WCO8" i="7"/>
  <c r="WCQ8" i="7"/>
  <c r="WCS8" i="7"/>
  <c r="WCU8" i="7"/>
  <c r="WCW8" i="7"/>
  <c r="WCY8" i="7"/>
  <c r="WDA8" i="7"/>
  <c r="WDC8" i="7"/>
  <c r="WDE8" i="7"/>
  <c r="WDG8" i="7"/>
  <c r="WDI8" i="7"/>
  <c r="WDK8" i="7"/>
  <c r="WDM8" i="7"/>
  <c r="WDO8" i="7"/>
  <c r="WDQ8" i="7"/>
  <c r="WDS8" i="7"/>
  <c r="WDU8" i="7"/>
  <c r="WDW8" i="7"/>
  <c r="WDY8" i="7"/>
  <c r="WEA8" i="7"/>
  <c r="WEC8" i="7"/>
  <c r="WEE8" i="7"/>
  <c r="WEG8" i="7"/>
  <c r="WEI8" i="7"/>
  <c r="WEK8" i="7"/>
  <c r="WEM8" i="7"/>
  <c r="WEO8" i="7"/>
  <c r="WEQ8" i="7"/>
  <c r="WES8" i="7"/>
  <c r="WEU8" i="7"/>
  <c r="WEW8" i="7"/>
  <c r="WEY8" i="7"/>
  <c r="WFA8" i="7"/>
  <c r="WFC8" i="7"/>
  <c r="WFE8" i="7"/>
  <c r="WFG8" i="7"/>
  <c r="WFI8" i="7"/>
  <c r="WFK8" i="7"/>
  <c r="WFM8" i="7"/>
  <c r="WFO8" i="7"/>
  <c r="WFQ8" i="7"/>
  <c r="WFS8" i="7"/>
  <c r="WFU8" i="7"/>
  <c r="WFW8" i="7"/>
  <c r="WFY8" i="7"/>
  <c r="WGA8" i="7"/>
  <c r="WGC8" i="7"/>
  <c r="WGE8" i="7"/>
  <c r="WGG8" i="7"/>
  <c r="WGI8" i="7"/>
  <c r="WGK8" i="7"/>
  <c r="WGM8" i="7"/>
  <c r="WGO8" i="7"/>
  <c r="WGQ8" i="7"/>
  <c r="WGS8" i="7"/>
  <c r="WGU8" i="7"/>
  <c r="WGW8" i="7"/>
  <c r="WGY8" i="7"/>
  <c r="WHA8" i="7"/>
  <c r="WHC8" i="7"/>
  <c r="WHE8" i="7"/>
  <c r="WHG8" i="7"/>
  <c r="WHI8" i="7"/>
  <c r="WHK8" i="7"/>
  <c r="WHM8" i="7"/>
  <c r="WHO8" i="7"/>
  <c r="WHQ8" i="7"/>
  <c r="WHS8" i="7"/>
  <c r="WHU8" i="7"/>
  <c r="WHW8" i="7"/>
  <c r="WHY8" i="7"/>
  <c r="WIA8" i="7"/>
  <c r="WIC8" i="7"/>
  <c r="WIE8" i="7"/>
  <c r="WIG8" i="7"/>
  <c r="WII8" i="7"/>
  <c r="WIK8" i="7"/>
  <c r="WIM8" i="7"/>
  <c r="WIO8" i="7"/>
  <c r="WIQ8" i="7"/>
  <c r="WIS8" i="7"/>
  <c r="WIU8" i="7"/>
  <c r="WIW8" i="7"/>
  <c r="WIY8" i="7"/>
  <c r="WJA8" i="7"/>
  <c r="WJC8" i="7"/>
  <c r="WJE8" i="7"/>
  <c r="WJG8" i="7"/>
  <c r="WJI8" i="7"/>
  <c r="WJK8" i="7"/>
  <c r="WJM8" i="7"/>
  <c r="WJO8" i="7"/>
  <c r="WJQ8" i="7"/>
  <c r="WJS8" i="7"/>
  <c r="WJU8" i="7"/>
  <c r="WJW8" i="7"/>
  <c r="WJY8" i="7"/>
  <c r="WKA8" i="7"/>
  <c r="WKC8" i="7"/>
  <c r="WKE8" i="7"/>
  <c r="WKG8" i="7"/>
  <c r="WKI8" i="7"/>
  <c r="WKK8" i="7"/>
  <c r="WKM8" i="7"/>
  <c r="WKO8" i="7"/>
  <c r="WKQ8" i="7"/>
  <c r="WKS8" i="7"/>
  <c r="WKU8" i="7"/>
  <c r="WKW8" i="7"/>
  <c r="WKY8" i="7"/>
  <c r="WLA8" i="7"/>
  <c r="WLC8" i="7"/>
  <c r="WLE8" i="7"/>
  <c r="WLG8" i="7"/>
  <c r="WLI8" i="7"/>
  <c r="WLK8" i="7"/>
  <c r="WLM8" i="7"/>
  <c r="WLO8" i="7"/>
  <c r="WLQ8" i="7"/>
  <c r="WLS8" i="7"/>
  <c r="WLU8" i="7"/>
  <c r="WLW8" i="7"/>
  <c r="WLY8" i="7"/>
  <c r="WMA8" i="7"/>
  <c r="WMC8" i="7"/>
  <c r="WME8" i="7"/>
  <c r="WMG8" i="7"/>
  <c r="WMI8" i="7"/>
  <c r="WMK8" i="7"/>
  <c r="WMM8" i="7"/>
  <c r="WMO8" i="7"/>
  <c r="WMQ8" i="7"/>
  <c r="WMS8" i="7"/>
  <c r="WMU8" i="7"/>
  <c r="WMW8" i="7"/>
  <c r="WMY8" i="7"/>
  <c r="WNA8" i="7"/>
  <c r="WNC8" i="7"/>
  <c r="WNE8" i="7"/>
  <c r="WNG8" i="7"/>
  <c r="WNI8" i="7"/>
  <c r="WNK8" i="7"/>
  <c r="WNM8" i="7"/>
  <c r="WNO8" i="7"/>
  <c r="WNQ8" i="7"/>
  <c r="WNS8" i="7"/>
  <c r="WNU8" i="7"/>
  <c r="WNW8" i="7"/>
  <c r="WNY8" i="7"/>
  <c r="WOA8" i="7"/>
  <c r="WOC8" i="7"/>
  <c r="WOE8" i="7"/>
  <c r="WOG8" i="7"/>
  <c r="WOI8" i="7"/>
  <c r="WOK8" i="7"/>
  <c r="WOM8" i="7"/>
  <c r="WOO8" i="7"/>
  <c r="WOQ8" i="7"/>
  <c r="WOS8" i="7"/>
  <c r="WOU8" i="7"/>
  <c r="WOW8" i="7"/>
  <c r="WOY8" i="7"/>
  <c r="WPA8" i="7"/>
  <c r="WPC8" i="7"/>
  <c r="WPE8" i="7"/>
  <c r="WPG8" i="7"/>
  <c r="WPI8" i="7"/>
  <c r="WPK8" i="7"/>
  <c r="WPM8" i="7"/>
  <c r="WPO8" i="7"/>
  <c r="WPQ8" i="7"/>
  <c r="WPS8" i="7"/>
  <c r="WPU8" i="7"/>
  <c r="WPW8" i="7"/>
  <c r="WPY8" i="7"/>
  <c r="WQA8" i="7"/>
  <c r="WQC8" i="7"/>
  <c r="WQE8" i="7"/>
  <c r="WQG8" i="7"/>
  <c r="WQI8" i="7"/>
  <c r="WQK8" i="7"/>
  <c r="WQM8" i="7"/>
  <c r="WQO8" i="7"/>
  <c r="WQQ8" i="7"/>
  <c r="WQS8" i="7"/>
  <c r="WQU8" i="7"/>
  <c r="WQW8" i="7"/>
  <c r="WQY8" i="7"/>
  <c r="WRA8" i="7"/>
  <c r="WRC8" i="7"/>
  <c r="WRE8" i="7"/>
  <c r="WRG8" i="7"/>
  <c r="WRI8" i="7"/>
  <c r="WRK8" i="7"/>
  <c r="WRM8" i="7"/>
  <c r="WRO8" i="7"/>
  <c r="WRQ8" i="7"/>
  <c r="WRS8" i="7"/>
  <c r="WRU8" i="7"/>
  <c r="WRW8" i="7"/>
  <c r="WRY8" i="7"/>
  <c r="WSA8" i="7"/>
  <c r="WSC8" i="7"/>
  <c r="WSE8" i="7"/>
  <c r="WSG8" i="7"/>
  <c r="WSI8" i="7"/>
  <c r="WSK8" i="7"/>
  <c r="WSM8" i="7"/>
  <c r="WSO8" i="7"/>
  <c r="WSQ8" i="7"/>
  <c r="WSS8" i="7"/>
  <c r="WSU8" i="7"/>
  <c r="WSW8" i="7"/>
  <c r="WSY8" i="7"/>
  <c r="WTA8" i="7"/>
  <c r="WTC8" i="7"/>
  <c r="WTE8" i="7"/>
  <c r="WTG8" i="7"/>
  <c r="WTI8" i="7"/>
  <c r="WTK8" i="7"/>
  <c r="WTM8" i="7"/>
  <c r="WTO8" i="7"/>
  <c r="WTQ8" i="7"/>
  <c r="WTS8" i="7"/>
  <c r="WTU8" i="7"/>
  <c r="WTW8" i="7"/>
  <c r="WTY8" i="7"/>
  <c r="WUA8" i="7"/>
  <c r="WUC8" i="7"/>
  <c r="WUE8" i="7"/>
  <c r="WUG8" i="7"/>
  <c r="WUI8" i="7"/>
  <c r="WUK8" i="7"/>
  <c r="WUM8" i="7"/>
  <c r="WUO8" i="7"/>
  <c r="WUQ8" i="7"/>
  <c r="WUS8" i="7"/>
  <c r="WUU8" i="7"/>
  <c r="WUW8" i="7"/>
  <c r="WUY8" i="7"/>
  <c r="WVA8" i="7"/>
  <c r="WVC8" i="7"/>
  <c r="WVE8" i="7"/>
  <c r="WVG8" i="7"/>
  <c r="WVI8" i="7"/>
  <c r="WVK8" i="7"/>
  <c r="WVM8" i="7"/>
  <c r="WVO8" i="7"/>
  <c r="WVQ8" i="7"/>
  <c r="WVS8" i="7"/>
  <c r="WVU8" i="7"/>
  <c r="WVW8" i="7"/>
  <c r="WVY8" i="7"/>
  <c r="WWA8" i="7"/>
  <c r="WWC8" i="7"/>
  <c r="WWE8" i="7"/>
  <c r="WWG8" i="7"/>
  <c r="WWI8" i="7"/>
  <c r="WWK8" i="7"/>
  <c r="WWM8" i="7"/>
  <c r="WWO8" i="7"/>
  <c r="WWQ8" i="7"/>
  <c r="WWS8" i="7"/>
  <c r="WWU8" i="7"/>
  <c r="WWW8" i="7"/>
  <c r="WWY8" i="7"/>
  <c r="WXA8" i="7"/>
  <c r="WXC8" i="7"/>
  <c r="WXE8" i="7"/>
  <c r="WXG8" i="7"/>
  <c r="WXI8" i="7"/>
  <c r="WXK8" i="7"/>
  <c r="WXM8" i="7"/>
  <c r="WXO8" i="7"/>
  <c r="WXQ8" i="7"/>
  <c r="WXS8" i="7"/>
  <c r="WXU8" i="7"/>
  <c r="WXW8" i="7"/>
  <c r="WXY8" i="7"/>
  <c r="WYA8" i="7"/>
  <c r="WYC8" i="7"/>
  <c r="WYE8" i="7"/>
  <c r="WYG8" i="7"/>
  <c r="WYI8" i="7"/>
  <c r="WYK8" i="7"/>
  <c r="WYM8" i="7"/>
  <c r="WYO8" i="7"/>
  <c r="WYQ8" i="7"/>
  <c r="WYS8" i="7"/>
  <c r="WYU8" i="7"/>
  <c r="WYW8" i="7"/>
  <c r="WYY8" i="7"/>
  <c r="WZA8" i="7"/>
  <c r="WZC8" i="7"/>
  <c r="WZE8" i="7"/>
  <c r="WZG8" i="7"/>
  <c r="WZI8" i="7"/>
  <c r="WZK8" i="7"/>
  <c r="WZM8" i="7"/>
  <c r="WZO8" i="7"/>
  <c r="WZQ8" i="7"/>
  <c r="WZS8" i="7"/>
  <c r="WZU8" i="7"/>
  <c r="WZW8" i="7"/>
  <c r="WZY8" i="7"/>
  <c r="XAA8" i="7"/>
  <c r="XAC8" i="7"/>
  <c r="XAE8" i="7"/>
  <c r="XAG8" i="7"/>
  <c r="XAI8" i="7"/>
  <c r="XAK8" i="7"/>
  <c r="XAM8" i="7"/>
  <c r="XAO8" i="7"/>
  <c r="XAQ8" i="7"/>
  <c r="XAS8" i="7"/>
  <c r="XAU8" i="7"/>
  <c r="XAW8" i="7"/>
  <c r="XAY8" i="7"/>
  <c r="XBA8" i="7"/>
  <c r="XBC8" i="7"/>
  <c r="XBE8" i="7"/>
  <c r="XBG8" i="7"/>
  <c r="XBI8" i="7"/>
  <c r="XBK8" i="7"/>
  <c r="XBM8" i="7"/>
  <c r="XBO8" i="7"/>
  <c r="XBQ8" i="7"/>
  <c r="XBS8" i="7"/>
  <c r="XBU8" i="7"/>
  <c r="XBW8" i="7"/>
  <c r="XBY8" i="7"/>
  <c r="XCA8" i="7"/>
  <c r="XCC8" i="7"/>
  <c r="XCE8" i="7"/>
  <c r="XCG8" i="7"/>
  <c r="XCI8" i="7"/>
  <c r="XCK8" i="7"/>
  <c r="XCM8" i="7"/>
  <c r="XCO8" i="7"/>
  <c r="XCQ8" i="7"/>
  <c r="XCS8" i="7"/>
  <c r="XCU8" i="7"/>
  <c r="XCW8" i="7"/>
  <c r="XCY8" i="7"/>
  <c r="XDA8" i="7"/>
  <c r="XDC8" i="7"/>
  <c r="XDE8" i="7"/>
  <c r="XDG8" i="7"/>
  <c r="XDI8" i="7"/>
  <c r="XDK8" i="7"/>
  <c r="XDM8" i="7"/>
  <c r="XDO8" i="7"/>
  <c r="XDQ8" i="7"/>
  <c r="XDS8" i="7"/>
  <c r="XDU8" i="7"/>
  <c r="XDW8" i="7"/>
  <c r="XDY8" i="7"/>
  <c r="XEA8" i="7"/>
  <c r="XEC8" i="7"/>
  <c r="XEE8" i="7"/>
  <c r="XEG8" i="7"/>
  <c r="XEI8" i="7"/>
  <c r="XEK8" i="7"/>
  <c r="XEM8" i="7"/>
  <c r="XEO8" i="7"/>
  <c r="XEQ8" i="7"/>
  <c r="XES8" i="7"/>
  <c r="XEU8" i="7"/>
  <c r="XEW8" i="7"/>
  <c r="XEY8" i="7"/>
  <c r="XFA8" i="7"/>
  <c r="XFC8" i="7"/>
  <c r="G9" i="7"/>
  <c r="AI9" i="7"/>
  <c r="AK9" i="7"/>
  <c r="AM9" i="7"/>
  <c r="AO9" i="7"/>
  <c r="AQ9" i="7"/>
  <c r="AS9" i="7"/>
  <c r="AU9" i="7"/>
  <c r="AW9" i="7"/>
  <c r="AY9" i="7"/>
  <c r="BA9" i="7"/>
  <c r="BC9" i="7"/>
  <c r="BE9" i="7"/>
  <c r="BG9" i="7"/>
  <c r="BI9" i="7"/>
  <c r="BK9" i="7"/>
  <c r="BM9" i="7"/>
  <c r="BO9" i="7"/>
  <c r="BQ9" i="7"/>
  <c r="BS9" i="7"/>
  <c r="BU9" i="7"/>
  <c r="BW9" i="7"/>
  <c r="BY9" i="7"/>
  <c r="CA9" i="7"/>
  <c r="CC9" i="7"/>
  <c r="CE9" i="7"/>
  <c r="CG9" i="7"/>
  <c r="CI9" i="7"/>
  <c r="CK9" i="7"/>
  <c r="CM9" i="7"/>
  <c r="CO9" i="7"/>
  <c r="CQ9" i="7"/>
  <c r="CS9" i="7"/>
  <c r="CU9" i="7"/>
  <c r="CW9" i="7"/>
  <c r="CY9" i="7"/>
  <c r="DA9" i="7"/>
  <c r="DC9" i="7"/>
  <c r="DE9" i="7"/>
  <c r="DG9" i="7"/>
  <c r="DI9" i="7"/>
  <c r="DK9" i="7"/>
  <c r="DM9" i="7"/>
  <c r="DO9" i="7"/>
  <c r="DQ9" i="7"/>
  <c r="DS9" i="7"/>
  <c r="DU9" i="7"/>
  <c r="DW9" i="7"/>
  <c r="DY9" i="7"/>
  <c r="EA9" i="7"/>
  <c r="EC9" i="7"/>
  <c r="EE9" i="7"/>
  <c r="EG9" i="7"/>
  <c r="EI9" i="7"/>
  <c r="EK9" i="7"/>
  <c r="EM9" i="7"/>
  <c r="EO9" i="7"/>
  <c r="EQ9" i="7"/>
  <c r="ES9" i="7"/>
  <c r="EU9" i="7"/>
  <c r="EW9" i="7"/>
  <c r="EY9" i="7"/>
  <c r="FA9" i="7"/>
  <c r="FC9" i="7"/>
  <c r="FE9" i="7"/>
  <c r="FG9" i="7"/>
  <c r="FI9" i="7"/>
  <c r="FK9" i="7"/>
  <c r="FM9" i="7"/>
  <c r="FO9" i="7"/>
  <c r="FQ9" i="7"/>
  <c r="FS9" i="7"/>
  <c r="FU9" i="7"/>
  <c r="FW9" i="7"/>
  <c r="FY9" i="7"/>
  <c r="GA9" i="7"/>
  <c r="GC9" i="7"/>
  <c r="GE9" i="7"/>
  <c r="GG9" i="7"/>
  <c r="GI9" i="7"/>
  <c r="GK9" i="7"/>
  <c r="GM9" i="7"/>
  <c r="GO9" i="7"/>
  <c r="GQ9" i="7"/>
  <c r="GS9" i="7"/>
  <c r="GU9" i="7"/>
  <c r="GW9" i="7"/>
  <c r="GY9" i="7"/>
  <c r="HA9" i="7"/>
  <c r="HC9" i="7"/>
  <c r="HE9" i="7"/>
  <c r="HG9" i="7"/>
  <c r="HI9" i="7"/>
  <c r="HK9" i="7"/>
  <c r="HM9" i="7"/>
  <c r="HO9" i="7"/>
  <c r="HQ9" i="7"/>
  <c r="HS9" i="7"/>
  <c r="HU9" i="7"/>
  <c r="HW9" i="7"/>
  <c r="HY9" i="7"/>
  <c r="IA9" i="7"/>
  <c r="IC9" i="7"/>
  <c r="IE9" i="7"/>
  <c r="IG9" i="7"/>
  <c r="II9" i="7"/>
  <c r="IK9" i="7"/>
  <c r="IM9" i="7"/>
  <c r="IO9" i="7"/>
  <c r="IQ9" i="7"/>
  <c r="IS9" i="7"/>
  <c r="IU9" i="7"/>
  <c r="IW9" i="7"/>
  <c r="IY9" i="7"/>
  <c r="JA9" i="7"/>
  <c r="JC9" i="7"/>
  <c r="JE9" i="7"/>
  <c r="JG9" i="7"/>
  <c r="JI9" i="7"/>
  <c r="JK9" i="7"/>
  <c r="JM9" i="7"/>
  <c r="JO9" i="7"/>
  <c r="JQ9" i="7"/>
  <c r="JS9" i="7"/>
  <c r="JU9" i="7"/>
  <c r="JW9" i="7"/>
  <c r="JY9" i="7"/>
  <c r="KA9" i="7"/>
  <c r="KC9" i="7"/>
  <c r="KE9" i="7"/>
  <c r="KG9" i="7"/>
  <c r="KI9" i="7"/>
  <c r="KK9" i="7"/>
  <c r="KM9" i="7"/>
  <c r="KO9" i="7"/>
  <c r="KQ9" i="7"/>
  <c r="KS9" i="7"/>
  <c r="KU9" i="7"/>
  <c r="KW9" i="7"/>
  <c r="KY9" i="7"/>
  <c r="LA9" i="7"/>
  <c r="LC9" i="7"/>
  <c r="LE9" i="7"/>
  <c r="LG9" i="7"/>
  <c r="LI9" i="7"/>
  <c r="LK9" i="7"/>
  <c r="LM9" i="7"/>
  <c r="LO9" i="7"/>
  <c r="LQ9" i="7"/>
  <c r="LS9" i="7"/>
  <c r="LU9" i="7"/>
  <c r="LW9" i="7"/>
  <c r="LY9" i="7"/>
  <c r="MA9" i="7"/>
  <c r="MC9" i="7"/>
  <c r="ME9" i="7"/>
  <c r="MG9" i="7"/>
  <c r="MI9" i="7"/>
  <c r="MK9" i="7"/>
  <c r="MM9" i="7"/>
  <c r="MO9" i="7"/>
  <c r="MQ9" i="7"/>
  <c r="MS9" i="7"/>
  <c r="MU9" i="7"/>
  <c r="MW9" i="7"/>
  <c r="MY9" i="7"/>
  <c r="NA9" i="7"/>
  <c r="NC9" i="7"/>
  <c r="NE9" i="7"/>
  <c r="NG9" i="7"/>
  <c r="NI9" i="7"/>
  <c r="NK9" i="7"/>
  <c r="NM9" i="7"/>
  <c r="NO9" i="7"/>
  <c r="NQ9" i="7"/>
  <c r="NS9" i="7"/>
  <c r="NU9" i="7"/>
  <c r="NW9" i="7"/>
  <c r="NY9" i="7"/>
  <c r="OA9" i="7"/>
  <c r="OC9" i="7"/>
  <c r="OE9" i="7"/>
  <c r="OG9" i="7"/>
  <c r="OI9" i="7"/>
  <c r="OK9" i="7"/>
  <c r="OM9" i="7"/>
  <c r="OO9" i="7"/>
  <c r="OQ9" i="7"/>
  <c r="OS9" i="7"/>
  <c r="OU9" i="7"/>
  <c r="OW9" i="7"/>
  <c r="OY9" i="7"/>
  <c r="PA9" i="7"/>
  <c r="PC9" i="7"/>
  <c r="PE9" i="7"/>
  <c r="PG9" i="7"/>
  <c r="PI9" i="7"/>
  <c r="PK9" i="7"/>
  <c r="PM9" i="7"/>
  <c r="PO9" i="7"/>
  <c r="PQ9" i="7"/>
  <c r="PS9" i="7"/>
  <c r="PU9" i="7"/>
  <c r="PW9" i="7"/>
  <c r="PY9" i="7"/>
  <c r="QA9" i="7"/>
  <c r="QC9" i="7"/>
  <c r="QE9" i="7"/>
  <c r="QG9" i="7"/>
  <c r="QI9" i="7"/>
  <c r="QK9" i="7"/>
  <c r="QM9" i="7"/>
  <c r="QO9" i="7"/>
  <c r="QQ9" i="7"/>
  <c r="QS9" i="7"/>
  <c r="QU9" i="7"/>
  <c r="QW9" i="7"/>
  <c r="QY9" i="7"/>
  <c r="RA9" i="7"/>
  <c r="RC9" i="7"/>
  <c r="RE9" i="7"/>
  <c r="RG9" i="7"/>
  <c r="RI9" i="7"/>
  <c r="RK9" i="7"/>
  <c r="RM9" i="7"/>
  <c r="RO9" i="7"/>
  <c r="RQ9" i="7"/>
  <c r="RS9" i="7"/>
  <c r="RU9" i="7"/>
  <c r="RW9" i="7"/>
  <c r="RY9" i="7"/>
  <c r="SA9" i="7"/>
  <c r="SC9" i="7"/>
  <c r="SE9" i="7"/>
  <c r="SG9" i="7"/>
  <c r="SI9" i="7"/>
  <c r="SK9" i="7"/>
  <c r="SM9" i="7"/>
  <c r="SO9" i="7"/>
  <c r="SQ9" i="7"/>
  <c r="SS9" i="7"/>
  <c r="SU9" i="7"/>
  <c r="SW9" i="7"/>
  <c r="SY9" i="7"/>
  <c r="TA9" i="7"/>
  <c r="TC9" i="7"/>
  <c r="TE9" i="7"/>
  <c r="TG9" i="7"/>
  <c r="TI9" i="7"/>
  <c r="TK9" i="7"/>
  <c r="TM9" i="7"/>
  <c r="TO9" i="7"/>
  <c r="TQ9" i="7"/>
  <c r="TS9" i="7"/>
  <c r="TU9" i="7"/>
  <c r="TW9" i="7"/>
  <c r="TY9" i="7"/>
  <c r="UA9" i="7"/>
  <c r="UC9" i="7"/>
  <c r="UE9" i="7"/>
  <c r="UG9" i="7"/>
  <c r="UI9" i="7"/>
  <c r="UK9" i="7"/>
  <c r="UM9" i="7"/>
  <c r="UO9" i="7"/>
  <c r="UQ9" i="7"/>
  <c r="US9" i="7"/>
  <c r="UU9" i="7"/>
  <c r="UW9" i="7"/>
  <c r="UY9" i="7"/>
  <c r="VA9" i="7"/>
  <c r="VC9" i="7"/>
  <c r="VE9" i="7"/>
  <c r="VG9" i="7"/>
  <c r="VI9" i="7"/>
  <c r="VK9" i="7"/>
  <c r="VM9" i="7"/>
  <c r="VO9" i="7"/>
  <c r="VQ9" i="7"/>
  <c r="VS9" i="7"/>
  <c r="VU9" i="7"/>
  <c r="VW9" i="7"/>
  <c r="VY9" i="7"/>
  <c r="WA9" i="7"/>
  <c r="WC9" i="7"/>
  <c r="WE9" i="7"/>
  <c r="WG9" i="7"/>
  <c r="WI9" i="7"/>
  <c r="WK9" i="7"/>
  <c r="WM9" i="7"/>
  <c r="WO9" i="7"/>
  <c r="WQ9" i="7"/>
  <c r="WS9" i="7"/>
  <c r="WU9" i="7"/>
  <c r="WW9" i="7"/>
  <c r="WY9" i="7"/>
  <c r="XA9" i="7"/>
  <c r="XC9" i="7"/>
  <c r="XE9" i="7"/>
  <c r="XG9" i="7"/>
  <c r="XI9" i="7"/>
  <c r="XK9" i="7"/>
  <c r="XM9" i="7"/>
  <c r="XO9" i="7"/>
  <c r="XQ9" i="7"/>
  <c r="XS9" i="7"/>
  <c r="XU9" i="7"/>
  <c r="XW9" i="7"/>
  <c r="XY9" i="7"/>
  <c r="YA9" i="7"/>
  <c r="YC9" i="7"/>
  <c r="YE9" i="7"/>
  <c r="YG9" i="7"/>
  <c r="YI9" i="7"/>
  <c r="YK9" i="7"/>
  <c r="YM9" i="7"/>
  <c r="YO9" i="7"/>
  <c r="YQ9" i="7"/>
  <c r="YS9" i="7"/>
  <c r="YU9" i="7"/>
  <c r="YW9" i="7"/>
  <c r="YY9" i="7"/>
  <c r="ZA9" i="7"/>
  <c r="ZC9" i="7"/>
  <c r="ZE9" i="7"/>
  <c r="ZG9" i="7"/>
  <c r="ZI9" i="7"/>
  <c r="ZK9" i="7"/>
  <c r="ZM9" i="7"/>
  <c r="ZO9" i="7"/>
  <c r="ZQ9" i="7"/>
  <c r="ZS9" i="7"/>
  <c r="ZU9" i="7"/>
  <c r="ZW9" i="7"/>
  <c r="ZY9" i="7"/>
  <c r="AAA9" i="7"/>
  <c r="AAC9" i="7"/>
  <c r="AAE9" i="7"/>
  <c r="AAG9" i="7"/>
  <c r="AAI9" i="7"/>
  <c r="AAK9" i="7"/>
  <c r="AAM9" i="7"/>
  <c r="AAO9" i="7"/>
  <c r="AAQ9" i="7"/>
  <c r="AAS9" i="7"/>
  <c r="AAU9" i="7"/>
  <c r="AAW9" i="7"/>
  <c r="AAY9" i="7"/>
  <c r="ABA9" i="7"/>
  <c r="ABC9" i="7"/>
  <c r="ABE9" i="7"/>
  <c r="ABG9" i="7"/>
  <c r="ABI9" i="7"/>
  <c r="ABK9" i="7"/>
  <c r="ABM9" i="7"/>
  <c r="ABO9" i="7"/>
  <c r="ABQ9" i="7"/>
  <c r="ABS9" i="7"/>
  <c r="ABU9" i="7"/>
  <c r="ABW9" i="7"/>
  <c r="ABY9" i="7"/>
  <c r="ACA9" i="7"/>
  <c r="ACC9" i="7"/>
  <c r="ACE9" i="7"/>
  <c r="ACG9" i="7"/>
  <c r="ACI9" i="7"/>
  <c r="ACK9" i="7"/>
  <c r="ACM9" i="7"/>
  <c r="ACO9" i="7"/>
  <c r="ACQ9" i="7"/>
  <c r="ACS9" i="7"/>
  <c r="ACU9" i="7"/>
  <c r="ACW9" i="7"/>
  <c r="ACY9" i="7"/>
  <c r="ADA9" i="7"/>
  <c r="ADC9" i="7"/>
  <c r="ADE9" i="7"/>
  <c r="ADG9" i="7"/>
  <c r="ADI9" i="7"/>
  <c r="ADK9" i="7"/>
  <c r="ADM9" i="7"/>
  <c r="ADO9" i="7"/>
  <c r="ADQ9" i="7"/>
  <c r="ADS9" i="7"/>
  <c r="ADU9" i="7"/>
  <c r="ADW9" i="7"/>
  <c r="ADY9" i="7"/>
  <c r="AEA9" i="7"/>
  <c r="AEC9" i="7"/>
  <c r="AEE9" i="7"/>
  <c r="AEG9" i="7"/>
  <c r="AEI9" i="7"/>
  <c r="AEK9" i="7"/>
  <c r="AEM9" i="7"/>
  <c r="AEO9" i="7"/>
  <c r="AEQ9" i="7"/>
  <c r="AES9" i="7"/>
  <c r="AEU9" i="7"/>
  <c r="AEW9" i="7"/>
  <c r="AEY9" i="7"/>
  <c r="AFA9" i="7"/>
  <c r="AFC9" i="7"/>
  <c r="AFE9" i="7"/>
  <c r="AFG9" i="7"/>
  <c r="AFI9" i="7"/>
  <c r="AFK9" i="7"/>
  <c r="AFM9" i="7"/>
  <c r="AFO9" i="7"/>
  <c r="AFQ9" i="7"/>
  <c r="AFS9" i="7"/>
  <c r="AFU9" i="7"/>
  <c r="AFW9" i="7"/>
  <c r="AFY9" i="7"/>
  <c r="AGA9" i="7"/>
  <c r="AGC9" i="7"/>
  <c r="AGE9" i="7"/>
  <c r="AGG9" i="7"/>
  <c r="AGI9" i="7"/>
  <c r="AGK9" i="7"/>
  <c r="AGM9" i="7"/>
  <c r="AGO9" i="7"/>
  <c r="AGQ9" i="7"/>
  <c r="AGS9" i="7"/>
  <c r="AGU9" i="7"/>
  <c r="AGW9" i="7"/>
  <c r="AGY9" i="7"/>
  <c r="AHA9" i="7"/>
  <c r="AHC9" i="7"/>
  <c r="AHE9" i="7"/>
  <c r="AHG9" i="7"/>
  <c r="AHI9" i="7"/>
  <c r="AHK9" i="7"/>
  <c r="AHM9" i="7"/>
  <c r="AHO9" i="7"/>
  <c r="AHQ9" i="7"/>
  <c r="AHS9" i="7"/>
  <c r="AHU9" i="7"/>
  <c r="AHW9" i="7"/>
  <c r="AHY9" i="7"/>
  <c r="AIA9" i="7"/>
  <c r="AIC9" i="7"/>
  <c r="AIE9" i="7"/>
  <c r="AIG9" i="7"/>
  <c r="AII9" i="7"/>
  <c r="AIK9" i="7"/>
  <c r="AIM9" i="7"/>
  <c r="AIO9" i="7"/>
  <c r="AIQ9" i="7"/>
  <c r="AIS9" i="7"/>
  <c r="AIU9" i="7"/>
  <c r="AIW9" i="7"/>
  <c r="AIY9" i="7"/>
  <c r="AJA9" i="7"/>
  <c r="AJC9" i="7"/>
  <c r="AJE9" i="7"/>
  <c r="AJG9" i="7"/>
  <c r="AJI9" i="7"/>
  <c r="AJK9" i="7"/>
  <c r="AJM9" i="7"/>
  <c r="AJO9" i="7"/>
  <c r="AJQ9" i="7"/>
  <c r="AJS9" i="7"/>
  <c r="AJU9" i="7"/>
  <c r="AJW9" i="7"/>
  <c r="AJY9" i="7"/>
  <c r="AKA9" i="7"/>
  <c r="AKC9" i="7"/>
  <c r="AKE9" i="7"/>
  <c r="AKG9" i="7"/>
  <c r="AKI9" i="7"/>
  <c r="AKK9" i="7"/>
  <c r="AKM9" i="7"/>
  <c r="AKO9" i="7"/>
  <c r="AKQ9" i="7"/>
  <c r="AKS9" i="7"/>
  <c r="AKU9" i="7"/>
  <c r="AKW9" i="7"/>
  <c r="AKY9" i="7"/>
  <c r="ALA9" i="7"/>
  <c r="ALC9" i="7"/>
  <c r="ALE9" i="7"/>
  <c r="ALG9" i="7"/>
  <c r="ALI9" i="7"/>
  <c r="ALK9" i="7"/>
  <c r="ALM9" i="7"/>
  <c r="ALO9" i="7"/>
  <c r="ALQ9" i="7"/>
  <c r="ALS9" i="7"/>
  <c r="ALU9" i="7"/>
  <c r="ALW9" i="7"/>
  <c r="ALY9" i="7"/>
  <c r="AMA9" i="7"/>
  <c r="AMC9" i="7"/>
  <c r="AME9" i="7"/>
  <c r="AMG9" i="7"/>
  <c r="AMI9" i="7"/>
  <c r="AMK9" i="7"/>
  <c r="AMM9" i="7"/>
  <c r="AMO9" i="7"/>
  <c r="AMQ9" i="7"/>
  <c r="AMS9" i="7"/>
  <c r="AMU9" i="7"/>
  <c r="AMW9" i="7"/>
  <c r="AMY9" i="7"/>
  <c r="ANA9" i="7"/>
  <c r="ANC9" i="7"/>
  <c r="ANE9" i="7"/>
  <c r="ANG9" i="7"/>
  <c r="ANI9" i="7"/>
  <c r="ANK9" i="7"/>
  <c r="ANM9" i="7"/>
  <c r="ANO9" i="7"/>
  <c r="ANQ9" i="7"/>
  <c r="ANS9" i="7"/>
  <c r="ANU9" i="7"/>
  <c r="ANW9" i="7"/>
  <c r="ANY9" i="7"/>
  <c r="AOA9" i="7"/>
  <c r="AOC9" i="7"/>
  <c r="AOE9" i="7"/>
  <c r="AOG9" i="7"/>
  <c r="AOI9" i="7"/>
  <c r="AOK9" i="7"/>
  <c r="AOM9" i="7"/>
  <c r="AOO9" i="7"/>
  <c r="AOQ9" i="7"/>
  <c r="AOS9" i="7"/>
  <c r="AOU9" i="7"/>
  <c r="AOW9" i="7"/>
  <c r="AOY9" i="7"/>
  <c r="APA9" i="7"/>
  <c r="APC9" i="7"/>
  <c r="APE9" i="7"/>
  <c r="APG9" i="7"/>
  <c r="API9" i="7"/>
  <c r="APK9" i="7"/>
  <c r="APM9" i="7"/>
  <c r="APO9" i="7"/>
  <c r="APQ9" i="7"/>
  <c r="APS9" i="7"/>
  <c r="APU9" i="7"/>
  <c r="APW9" i="7"/>
  <c r="APY9" i="7"/>
  <c r="AQA9" i="7"/>
  <c r="AQC9" i="7"/>
  <c r="AQE9" i="7"/>
  <c r="AQG9" i="7"/>
  <c r="AQI9" i="7"/>
  <c r="AQK9" i="7"/>
  <c r="AQM9" i="7"/>
  <c r="AQO9" i="7"/>
  <c r="AQQ9" i="7"/>
  <c r="AQS9" i="7"/>
  <c r="AQU9" i="7"/>
  <c r="AQW9" i="7"/>
  <c r="AQY9" i="7"/>
  <c r="ARA9" i="7"/>
  <c r="ARC9" i="7"/>
  <c r="ARE9" i="7"/>
  <c r="ARG9" i="7"/>
  <c r="ARI9" i="7"/>
  <c r="ARK9" i="7"/>
  <c r="ARM9" i="7"/>
  <c r="ARO9" i="7"/>
  <c r="ARQ9" i="7"/>
  <c r="ARS9" i="7"/>
  <c r="ARU9" i="7"/>
  <c r="ARW9" i="7"/>
  <c r="ARY9" i="7"/>
  <c r="ASA9" i="7"/>
  <c r="ASC9" i="7"/>
  <c r="ASE9" i="7"/>
  <c r="ASG9" i="7"/>
  <c r="ASI9" i="7"/>
  <c r="ASK9" i="7"/>
  <c r="ASM9" i="7"/>
  <c r="ASO9" i="7"/>
  <c r="ASQ9" i="7"/>
  <c r="ASS9" i="7"/>
  <c r="ASU9" i="7"/>
  <c r="ASW9" i="7"/>
  <c r="ASY9" i="7"/>
  <c r="ATA9" i="7"/>
  <c r="ATC9" i="7"/>
  <c r="ATE9" i="7"/>
  <c r="ATG9" i="7"/>
  <c r="ATI9" i="7"/>
  <c r="ATK9" i="7"/>
  <c r="ATM9" i="7"/>
  <c r="ATO9" i="7"/>
  <c r="ATQ9" i="7"/>
  <c r="ATS9" i="7"/>
  <c r="ATU9" i="7"/>
  <c r="ATW9" i="7"/>
  <c r="ATY9" i="7"/>
  <c r="AUA9" i="7"/>
  <c r="AUC9" i="7"/>
  <c r="AUE9" i="7"/>
  <c r="AUG9" i="7"/>
  <c r="AUI9" i="7"/>
  <c r="AUK9" i="7"/>
  <c r="AUM9" i="7"/>
  <c r="AUO9" i="7"/>
  <c r="AUQ9" i="7"/>
  <c r="AUS9" i="7"/>
  <c r="AUU9" i="7"/>
  <c r="AUW9" i="7"/>
  <c r="AUY9" i="7"/>
  <c r="AVA9" i="7"/>
  <c r="AVC9" i="7"/>
  <c r="AVE9" i="7"/>
  <c r="AVG9" i="7"/>
  <c r="AVI9" i="7"/>
  <c r="AVK9" i="7"/>
  <c r="AVM9" i="7"/>
  <c r="AVO9" i="7"/>
  <c r="AVQ9" i="7"/>
  <c r="AVS9" i="7"/>
  <c r="AVU9" i="7"/>
  <c r="AVW9" i="7"/>
  <c r="AVY9" i="7"/>
  <c r="AWA9" i="7"/>
  <c r="AWC9" i="7"/>
  <c r="AWE9" i="7"/>
  <c r="AWG9" i="7"/>
  <c r="AWI9" i="7"/>
  <c r="AWK9" i="7"/>
  <c r="AWM9" i="7"/>
  <c r="AWO9" i="7"/>
  <c r="AWQ9" i="7"/>
  <c r="AWS9" i="7"/>
  <c r="AWU9" i="7"/>
  <c r="AWW9" i="7"/>
  <c r="AWY9" i="7"/>
  <c r="AXA9" i="7"/>
  <c r="AXC9" i="7"/>
  <c r="AXE9" i="7"/>
  <c r="AXG9" i="7"/>
  <c r="AXI9" i="7"/>
  <c r="AXK9" i="7"/>
  <c r="AXM9" i="7"/>
  <c r="AXO9" i="7"/>
  <c r="AXQ9" i="7"/>
  <c r="AXS9" i="7"/>
  <c r="AXU9" i="7"/>
  <c r="AXW9" i="7"/>
  <c r="AXY9" i="7"/>
  <c r="AYA9" i="7"/>
  <c r="AYC9" i="7"/>
  <c r="AYE9" i="7"/>
  <c r="AYG9" i="7"/>
  <c r="AYI9" i="7"/>
  <c r="AYK9" i="7"/>
  <c r="AYM9" i="7"/>
  <c r="AYO9" i="7"/>
  <c r="AYQ9" i="7"/>
  <c r="AYS9" i="7"/>
  <c r="AYU9" i="7"/>
  <c r="AYW9" i="7"/>
  <c r="AYY9" i="7"/>
  <c r="AZA9" i="7"/>
  <c r="AZC9" i="7"/>
  <c r="AZE9" i="7"/>
  <c r="AZG9" i="7"/>
  <c r="AZI9" i="7"/>
  <c r="AZK9" i="7"/>
  <c r="AZM9" i="7"/>
  <c r="AZO9" i="7"/>
  <c r="AZQ9" i="7"/>
  <c r="AZS9" i="7"/>
  <c r="AZU9" i="7"/>
  <c r="AZW9" i="7"/>
  <c r="AZY9" i="7"/>
  <c r="BAA9" i="7"/>
  <c r="BAC9" i="7"/>
  <c r="BAE9" i="7"/>
  <c r="BAG9" i="7"/>
  <c r="BAI9" i="7"/>
  <c r="BAK9" i="7"/>
  <c r="BAM9" i="7"/>
  <c r="BAO9" i="7"/>
  <c r="BAQ9" i="7"/>
  <c r="BAS9" i="7"/>
  <c r="BAU9" i="7"/>
  <c r="BAW9" i="7"/>
  <c r="BAY9" i="7"/>
  <c r="BBA9" i="7"/>
  <c r="BBC9" i="7"/>
  <c r="BBE9" i="7"/>
  <c r="BBG9" i="7"/>
  <c r="BBI9" i="7"/>
  <c r="BBK9" i="7"/>
  <c r="BBM9" i="7"/>
  <c r="BBO9" i="7"/>
  <c r="BBQ9" i="7"/>
  <c r="BBS9" i="7"/>
  <c r="BBU9" i="7"/>
  <c r="BBW9" i="7"/>
  <c r="BBY9" i="7"/>
  <c r="BCA9" i="7"/>
  <c r="BCC9" i="7"/>
  <c r="BCE9" i="7"/>
  <c r="BCG9" i="7"/>
  <c r="BCI9" i="7"/>
  <c r="BCK9" i="7"/>
  <c r="BCM9" i="7"/>
  <c r="BCO9" i="7"/>
  <c r="BCQ9" i="7"/>
  <c r="BCS9" i="7"/>
  <c r="BCU9" i="7"/>
  <c r="BCW9" i="7"/>
  <c r="BCY9" i="7"/>
  <c r="BDA9" i="7"/>
  <c r="BDC9" i="7"/>
  <c r="BDE9" i="7"/>
  <c r="BDG9" i="7"/>
  <c r="BDI9" i="7"/>
  <c r="BDK9" i="7"/>
  <c r="BDM9" i="7"/>
  <c r="BDO9" i="7"/>
  <c r="BDQ9" i="7"/>
  <c r="BDS9" i="7"/>
  <c r="BDU9" i="7"/>
  <c r="BDW9" i="7"/>
  <c r="BDY9" i="7"/>
  <c r="BEA9" i="7"/>
  <c r="BEC9" i="7"/>
  <c r="BEE9" i="7"/>
  <c r="BEG9" i="7"/>
  <c r="BEI9" i="7"/>
  <c r="BEK9" i="7"/>
  <c r="BEM9" i="7"/>
  <c r="BEO9" i="7"/>
  <c r="BEQ9" i="7"/>
  <c r="BES9" i="7"/>
  <c r="BEU9" i="7"/>
  <c r="BEW9" i="7"/>
  <c r="BEY9" i="7"/>
  <c r="BFA9" i="7"/>
  <c r="BFC9" i="7"/>
  <c r="BFE9" i="7"/>
  <c r="BFG9" i="7"/>
  <c r="BFI9" i="7"/>
  <c r="BFK9" i="7"/>
  <c r="BFM9" i="7"/>
  <c r="BFO9" i="7"/>
  <c r="BFQ9" i="7"/>
  <c r="BFS9" i="7"/>
  <c r="BFU9" i="7"/>
  <c r="BFW9" i="7"/>
  <c r="BFY9" i="7"/>
  <c r="BGA9" i="7"/>
  <c r="BGC9" i="7"/>
  <c r="BGE9" i="7"/>
  <c r="BGG9" i="7"/>
  <c r="BGI9" i="7"/>
  <c r="BGK9" i="7"/>
  <c r="BGM9" i="7"/>
  <c r="BGO9" i="7"/>
  <c r="BGQ9" i="7"/>
  <c r="BGS9" i="7"/>
  <c r="BGU9" i="7"/>
  <c r="BGW9" i="7"/>
  <c r="BGY9" i="7"/>
  <c r="BHA9" i="7"/>
  <c r="BHC9" i="7"/>
  <c r="BHE9" i="7"/>
  <c r="BHG9" i="7"/>
  <c r="BHI9" i="7"/>
  <c r="BHK9" i="7"/>
  <c r="BHM9" i="7"/>
  <c r="BHO9" i="7"/>
  <c r="BHQ9" i="7"/>
  <c r="BHS9" i="7"/>
  <c r="BHU9" i="7"/>
  <c r="BHW9" i="7"/>
  <c r="BHY9" i="7"/>
  <c r="BIA9" i="7"/>
  <c r="BIC9" i="7"/>
  <c r="BIE9" i="7"/>
  <c r="BIG9" i="7"/>
  <c r="BII9" i="7"/>
  <c r="BIK9" i="7"/>
  <c r="BIM9" i="7"/>
  <c r="BIO9" i="7"/>
  <c r="BIQ9" i="7"/>
  <c r="BIS9" i="7"/>
  <c r="BIU9" i="7"/>
  <c r="BIW9" i="7"/>
  <c r="BIY9" i="7"/>
  <c r="BJA9" i="7"/>
  <c r="BJC9" i="7"/>
  <c r="BJE9" i="7"/>
  <c r="BJG9" i="7"/>
  <c r="BJI9" i="7"/>
  <c r="BJK9" i="7"/>
  <c r="BJM9" i="7"/>
  <c r="BJO9" i="7"/>
  <c r="BJQ9" i="7"/>
  <c r="BJS9" i="7"/>
  <c r="BJU9" i="7"/>
  <c r="BJW9" i="7"/>
  <c r="BJY9" i="7"/>
  <c r="BKA9" i="7"/>
  <c r="BKC9" i="7"/>
  <c r="BKE9" i="7"/>
  <c r="BKG9" i="7"/>
  <c r="BKI9" i="7"/>
  <c r="BKK9" i="7"/>
  <c r="BKM9" i="7"/>
  <c r="BKO9" i="7"/>
  <c r="BKQ9" i="7"/>
  <c r="BKS9" i="7"/>
  <c r="BKU9" i="7"/>
  <c r="BKW9" i="7"/>
  <c r="BKY9" i="7"/>
  <c r="BLA9" i="7"/>
  <c r="BLC9" i="7"/>
  <c r="BLE9" i="7"/>
  <c r="BLG9" i="7"/>
  <c r="BLI9" i="7"/>
  <c r="BLK9" i="7"/>
  <c r="BLM9" i="7"/>
  <c r="BLO9" i="7"/>
  <c r="BLQ9" i="7"/>
  <c r="BLS9" i="7"/>
  <c r="BLU9" i="7"/>
  <c r="BLW9" i="7"/>
  <c r="BLY9" i="7"/>
  <c r="BMA9" i="7"/>
  <c r="BMC9" i="7"/>
  <c r="BME9" i="7"/>
  <c r="BMG9" i="7"/>
  <c r="BMI9" i="7"/>
  <c r="BMK9" i="7"/>
  <c r="BMM9" i="7"/>
  <c r="BMO9" i="7"/>
  <c r="BMQ9" i="7"/>
  <c r="BMS9" i="7"/>
  <c r="BMU9" i="7"/>
  <c r="BMW9" i="7"/>
  <c r="BMY9" i="7"/>
  <c r="BNA9" i="7"/>
  <c r="BNC9" i="7"/>
  <c r="BNE9" i="7"/>
  <c r="BNG9" i="7"/>
  <c r="BNI9" i="7"/>
  <c r="BNK9" i="7"/>
  <c r="BNM9" i="7"/>
  <c r="BNO9" i="7"/>
  <c r="BNQ9" i="7"/>
  <c r="BNS9" i="7"/>
  <c r="BNU9" i="7"/>
  <c r="BNW9" i="7"/>
  <c r="BNY9" i="7"/>
  <c r="BOA9" i="7"/>
  <c r="BOC9" i="7"/>
  <c r="BOE9" i="7"/>
  <c r="BOG9" i="7"/>
  <c r="BOI9" i="7"/>
  <c r="BOK9" i="7"/>
  <c r="BOM9" i="7"/>
  <c r="BOO9" i="7"/>
  <c r="BOQ9" i="7"/>
  <c r="BOS9" i="7"/>
  <c r="BOU9" i="7"/>
  <c r="BOW9" i="7"/>
  <c r="BOY9" i="7"/>
  <c r="BPA9" i="7"/>
  <c r="BPC9" i="7"/>
  <c r="BPE9" i="7"/>
  <c r="BPG9" i="7"/>
  <c r="BPI9" i="7"/>
  <c r="BPK9" i="7"/>
  <c r="BPM9" i="7"/>
  <c r="BPO9" i="7"/>
  <c r="BPQ9" i="7"/>
  <c r="BPS9" i="7"/>
  <c r="BPU9" i="7"/>
  <c r="BPW9" i="7"/>
  <c r="BPY9" i="7"/>
  <c r="BQA9" i="7"/>
  <c r="BQC9" i="7"/>
  <c r="BQE9" i="7"/>
  <c r="BQG9" i="7"/>
  <c r="BQI9" i="7"/>
  <c r="BQK9" i="7"/>
  <c r="BQM9" i="7"/>
  <c r="BQO9" i="7"/>
  <c r="BQQ9" i="7"/>
  <c r="BQS9" i="7"/>
  <c r="BQU9" i="7"/>
  <c r="BQW9" i="7"/>
  <c r="BQY9" i="7"/>
  <c r="BRA9" i="7"/>
  <c r="BRC9" i="7"/>
  <c r="BRE9" i="7"/>
  <c r="BRG9" i="7"/>
  <c r="BRI9" i="7"/>
  <c r="BRK9" i="7"/>
  <c r="BRM9" i="7"/>
  <c r="BRO9" i="7"/>
  <c r="BRQ9" i="7"/>
  <c r="BRS9" i="7"/>
  <c r="BRU9" i="7"/>
  <c r="BRW9" i="7"/>
  <c r="BRY9" i="7"/>
  <c r="BSA9" i="7"/>
  <c r="BSC9" i="7"/>
  <c r="BSE9" i="7"/>
  <c r="BSG9" i="7"/>
  <c r="BSI9" i="7"/>
  <c r="BSK9" i="7"/>
  <c r="BSM9" i="7"/>
  <c r="BSO9" i="7"/>
  <c r="BSQ9" i="7"/>
  <c r="BSS9" i="7"/>
  <c r="BSU9" i="7"/>
  <c r="BSW9" i="7"/>
  <c r="BSY9" i="7"/>
  <c r="BTA9" i="7"/>
  <c r="BTC9" i="7"/>
  <c r="BTE9" i="7"/>
  <c r="BTG9" i="7"/>
  <c r="BTI9" i="7"/>
  <c r="BTK9" i="7"/>
  <c r="BTM9" i="7"/>
  <c r="BTO9" i="7"/>
  <c r="BTQ9" i="7"/>
  <c r="BTS9" i="7"/>
  <c r="BTU9" i="7"/>
  <c r="BTW9" i="7"/>
  <c r="BTY9" i="7"/>
  <c r="BUA9" i="7"/>
  <c r="BUC9" i="7"/>
  <c r="BUE9" i="7"/>
  <c r="BUG9" i="7"/>
  <c r="BUI9" i="7"/>
  <c r="BUK9" i="7"/>
  <c r="BUM9" i="7"/>
  <c r="BUO9" i="7"/>
  <c r="BUQ9" i="7"/>
  <c r="BUS9" i="7"/>
  <c r="BUU9" i="7"/>
  <c r="BUW9" i="7"/>
  <c r="BUY9" i="7"/>
  <c r="BVA9" i="7"/>
  <c r="BVC9" i="7"/>
  <c r="BVE9" i="7"/>
  <c r="BVG9" i="7"/>
  <c r="BVI9" i="7"/>
  <c r="BVK9" i="7"/>
  <c r="BVM9" i="7"/>
  <c r="BVO9" i="7"/>
  <c r="BVQ9" i="7"/>
  <c r="BVS9" i="7"/>
  <c r="BVU9" i="7"/>
  <c r="BVW9" i="7"/>
  <c r="BVY9" i="7"/>
  <c r="BWA9" i="7"/>
  <c r="BWC9" i="7"/>
  <c r="BWE9" i="7"/>
  <c r="BWG9" i="7"/>
  <c r="BWI9" i="7"/>
  <c r="BWK9" i="7"/>
  <c r="BWM9" i="7"/>
  <c r="BWO9" i="7"/>
  <c r="BWQ9" i="7"/>
  <c r="BWS9" i="7"/>
  <c r="BWU9" i="7"/>
  <c r="BWW9" i="7"/>
  <c r="BWY9" i="7"/>
  <c r="BXA9" i="7"/>
  <c r="BXC9" i="7"/>
  <c r="BXE9" i="7"/>
  <c r="BXG9" i="7"/>
  <c r="BXI9" i="7"/>
  <c r="BXK9" i="7"/>
  <c r="BXM9" i="7"/>
  <c r="BXO9" i="7"/>
  <c r="BXQ9" i="7"/>
  <c r="BXS9" i="7"/>
  <c r="BXU9" i="7"/>
  <c r="BXW9" i="7"/>
  <c r="BXY9" i="7"/>
  <c r="BYA9" i="7"/>
  <c r="BYC9" i="7"/>
  <c r="BYE9" i="7"/>
  <c r="BYG9" i="7"/>
  <c r="BYI9" i="7"/>
  <c r="BYK9" i="7"/>
  <c r="BYM9" i="7"/>
  <c r="BYO9" i="7"/>
  <c r="BYQ9" i="7"/>
  <c r="BYS9" i="7"/>
  <c r="BYU9" i="7"/>
  <c r="BYW9" i="7"/>
  <c r="BYY9" i="7"/>
  <c r="BZA9" i="7"/>
  <c r="BZC9" i="7"/>
  <c r="BZE9" i="7"/>
  <c r="BZG9" i="7"/>
  <c r="BZI9" i="7"/>
  <c r="BZK9" i="7"/>
  <c r="BZM9" i="7"/>
  <c r="BZO9" i="7"/>
  <c r="BZQ9" i="7"/>
  <c r="BZS9" i="7"/>
  <c r="BZU9" i="7"/>
  <c r="BZW9" i="7"/>
  <c r="BZY9" i="7"/>
  <c r="CAA9" i="7"/>
  <c r="CAC9" i="7"/>
  <c r="CAE9" i="7"/>
  <c r="CAG9" i="7"/>
  <c r="CAI9" i="7"/>
  <c r="CAK9" i="7"/>
  <c r="CAM9" i="7"/>
  <c r="CAO9" i="7"/>
  <c r="CAQ9" i="7"/>
  <c r="CAS9" i="7"/>
  <c r="CAU9" i="7"/>
  <c r="CAW9" i="7"/>
  <c r="CAY9" i="7"/>
  <c r="CBA9" i="7"/>
  <c r="CBC9" i="7"/>
  <c r="CBE9" i="7"/>
  <c r="CBG9" i="7"/>
  <c r="CBI9" i="7"/>
  <c r="CBK9" i="7"/>
  <c r="CBM9" i="7"/>
  <c r="CBO9" i="7"/>
  <c r="CBQ9" i="7"/>
  <c r="CBS9" i="7"/>
  <c r="CBU9" i="7"/>
  <c r="CBW9" i="7"/>
  <c r="CBY9" i="7"/>
  <c r="CCA9" i="7"/>
  <c r="CCC9" i="7"/>
  <c r="CCE9" i="7"/>
  <c r="CCG9" i="7"/>
  <c r="CCI9" i="7"/>
  <c r="CCK9" i="7"/>
  <c r="CCM9" i="7"/>
  <c r="CCO9" i="7"/>
  <c r="CCQ9" i="7"/>
  <c r="CCS9" i="7"/>
  <c r="CCU9" i="7"/>
  <c r="CCW9" i="7"/>
  <c r="CCY9" i="7"/>
  <c r="CDA9" i="7"/>
  <c r="CDC9" i="7"/>
  <c r="CDE9" i="7"/>
  <c r="CDG9" i="7"/>
  <c r="CDI9" i="7"/>
  <c r="CDK9" i="7"/>
  <c r="CDM9" i="7"/>
  <c r="CDO9" i="7"/>
  <c r="CDQ9" i="7"/>
  <c r="CDS9" i="7"/>
  <c r="CDU9" i="7"/>
  <c r="CDW9" i="7"/>
  <c r="CDY9" i="7"/>
  <c r="CEA9" i="7"/>
  <c r="CEC9" i="7"/>
  <c r="CEE9" i="7"/>
  <c r="CEG9" i="7"/>
  <c r="CEI9" i="7"/>
  <c r="CEK9" i="7"/>
  <c r="CEM9" i="7"/>
  <c r="CEO9" i="7"/>
  <c r="CEQ9" i="7"/>
  <c r="CES9" i="7"/>
  <c r="CEU9" i="7"/>
  <c r="CEW9" i="7"/>
  <c r="CEY9" i="7"/>
  <c r="CFA9" i="7"/>
  <c r="CFC9" i="7"/>
  <c r="CFE9" i="7"/>
  <c r="CFG9" i="7"/>
  <c r="CFI9" i="7"/>
  <c r="CFK9" i="7"/>
  <c r="CFM9" i="7"/>
  <c r="CFO9" i="7"/>
  <c r="CFQ9" i="7"/>
  <c r="CFS9" i="7"/>
  <c r="CFU9" i="7"/>
  <c r="CFW9" i="7"/>
  <c r="CFY9" i="7"/>
  <c r="CGA9" i="7"/>
  <c r="CGC9" i="7"/>
  <c r="CGE9" i="7"/>
  <c r="CGG9" i="7"/>
  <c r="CGI9" i="7"/>
  <c r="CGK9" i="7"/>
  <c r="CGM9" i="7"/>
  <c r="CGO9" i="7"/>
  <c r="CGQ9" i="7"/>
  <c r="CGS9" i="7"/>
  <c r="CGU9" i="7"/>
  <c r="CGW9" i="7"/>
  <c r="CGY9" i="7"/>
  <c r="CHA9" i="7"/>
  <c r="CHC9" i="7"/>
  <c r="CHE9" i="7"/>
  <c r="CHG9" i="7"/>
  <c r="CHI9" i="7"/>
  <c r="CHK9" i="7"/>
  <c r="CHM9" i="7"/>
  <c r="CHO9" i="7"/>
  <c r="CHQ9" i="7"/>
  <c r="CHS9" i="7"/>
  <c r="CHU9" i="7"/>
  <c r="CHW9" i="7"/>
  <c r="CHY9" i="7"/>
  <c r="CIA9" i="7"/>
  <c r="CIC9" i="7"/>
  <c r="CIE9" i="7"/>
  <c r="CIG9" i="7"/>
  <c r="CII9" i="7"/>
  <c r="CIK9" i="7"/>
  <c r="CIM9" i="7"/>
  <c r="CIO9" i="7"/>
  <c r="CIQ9" i="7"/>
  <c r="CIS9" i="7"/>
  <c r="CIU9" i="7"/>
  <c r="CIW9" i="7"/>
  <c r="CIY9" i="7"/>
  <c r="CJA9" i="7"/>
  <c r="CJC9" i="7"/>
  <c r="CJE9" i="7"/>
  <c r="CJG9" i="7"/>
  <c r="CJI9" i="7"/>
  <c r="CJK9" i="7"/>
  <c r="CJM9" i="7"/>
  <c r="CJO9" i="7"/>
  <c r="CJQ9" i="7"/>
  <c r="CJS9" i="7"/>
  <c r="CJU9" i="7"/>
  <c r="CJW9" i="7"/>
  <c r="CJY9" i="7"/>
  <c r="CKA9" i="7"/>
  <c r="CKC9" i="7"/>
  <c r="CKE9" i="7"/>
  <c r="CKG9" i="7"/>
  <c r="CKI9" i="7"/>
  <c r="CKK9" i="7"/>
  <c r="CKM9" i="7"/>
  <c r="CKO9" i="7"/>
  <c r="CKQ9" i="7"/>
  <c r="CKS9" i="7"/>
  <c r="CKU9" i="7"/>
  <c r="CKW9" i="7"/>
  <c r="CKY9" i="7"/>
  <c r="CLA9" i="7"/>
  <c r="CLC9" i="7"/>
  <c r="CLE9" i="7"/>
  <c r="CLG9" i="7"/>
  <c r="CLI9" i="7"/>
  <c r="CLK9" i="7"/>
  <c r="CLM9" i="7"/>
  <c r="CLO9" i="7"/>
  <c r="CLQ9" i="7"/>
  <c r="CLS9" i="7"/>
  <c r="CLU9" i="7"/>
  <c r="CLW9" i="7"/>
  <c r="CLY9" i="7"/>
  <c r="CMA9" i="7"/>
  <c r="CMC9" i="7"/>
  <c r="CME9" i="7"/>
  <c r="CMG9" i="7"/>
  <c r="CMI9" i="7"/>
  <c r="CMK9" i="7"/>
  <c r="CMM9" i="7"/>
  <c r="CMO9" i="7"/>
  <c r="CMQ9" i="7"/>
  <c r="CMS9" i="7"/>
  <c r="CMU9" i="7"/>
  <c r="CMW9" i="7"/>
  <c r="CMY9" i="7"/>
  <c r="CNA9" i="7"/>
  <c r="CNC9" i="7"/>
  <c r="CNE9" i="7"/>
  <c r="CNG9" i="7"/>
  <c r="CNI9" i="7"/>
  <c r="CNK9" i="7"/>
  <c r="CNM9" i="7"/>
  <c r="CNO9" i="7"/>
  <c r="CNQ9" i="7"/>
  <c r="CNS9" i="7"/>
  <c r="CNU9" i="7"/>
  <c r="CNW9" i="7"/>
  <c r="CNY9" i="7"/>
  <c r="COA9" i="7"/>
  <c r="COC9" i="7"/>
  <c r="COE9" i="7"/>
  <c r="COG9" i="7"/>
  <c r="COI9" i="7"/>
  <c r="COK9" i="7"/>
  <c r="COM9" i="7"/>
  <c r="COO9" i="7"/>
  <c r="COQ9" i="7"/>
  <c r="COS9" i="7"/>
  <c r="COU9" i="7"/>
  <c r="COW9" i="7"/>
  <c r="COY9" i="7"/>
  <c r="CPA9" i="7"/>
  <c r="CPC9" i="7"/>
  <c r="CPE9" i="7"/>
  <c r="CPG9" i="7"/>
  <c r="CPI9" i="7"/>
  <c r="CPK9" i="7"/>
  <c r="CPM9" i="7"/>
  <c r="CPO9" i="7"/>
  <c r="CPQ9" i="7"/>
  <c r="CPS9" i="7"/>
  <c r="CPU9" i="7"/>
  <c r="CPW9" i="7"/>
  <c r="CPY9" i="7"/>
  <c r="CQA9" i="7"/>
  <c r="CQC9" i="7"/>
  <c r="CQE9" i="7"/>
  <c r="CQG9" i="7"/>
  <c r="CQI9" i="7"/>
  <c r="CQK9" i="7"/>
  <c r="CQM9" i="7"/>
  <c r="CQO9" i="7"/>
  <c r="CQQ9" i="7"/>
  <c r="CQS9" i="7"/>
  <c r="CQU9" i="7"/>
  <c r="CQW9" i="7"/>
  <c r="CQY9" i="7"/>
  <c r="CRA9" i="7"/>
  <c r="CRC9" i="7"/>
  <c r="CRE9" i="7"/>
  <c r="CRG9" i="7"/>
  <c r="CRI9" i="7"/>
  <c r="CRK9" i="7"/>
  <c r="CRM9" i="7"/>
  <c r="CRO9" i="7"/>
  <c r="CRQ9" i="7"/>
  <c r="CRS9" i="7"/>
  <c r="CRU9" i="7"/>
  <c r="CRW9" i="7"/>
  <c r="CRY9" i="7"/>
  <c r="CSA9" i="7"/>
  <c r="CSC9" i="7"/>
  <c r="CSE9" i="7"/>
  <c r="CSG9" i="7"/>
  <c r="CSI9" i="7"/>
  <c r="CSK9" i="7"/>
  <c r="CSM9" i="7"/>
  <c r="CSO9" i="7"/>
  <c r="CSQ9" i="7"/>
  <c r="CSS9" i="7"/>
  <c r="CSU9" i="7"/>
  <c r="CSW9" i="7"/>
  <c r="CSY9" i="7"/>
  <c r="CTA9" i="7"/>
  <c r="CTC9" i="7"/>
  <c r="CTE9" i="7"/>
  <c r="CTG9" i="7"/>
  <c r="CTI9" i="7"/>
  <c r="CTK9" i="7"/>
  <c r="CTM9" i="7"/>
  <c r="CTO9" i="7"/>
  <c r="CTQ9" i="7"/>
  <c r="CTS9" i="7"/>
  <c r="CTU9" i="7"/>
  <c r="CTW9" i="7"/>
  <c r="CTY9" i="7"/>
  <c r="CUA9" i="7"/>
  <c r="CUC9" i="7"/>
  <c r="CUE9" i="7"/>
  <c r="CUG9" i="7"/>
  <c r="CUI9" i="7"/>
  <c r="CUK9" i="7"/>
  <c r="CUM9" i="7"/>
  <c r="CUO9" i="7"/>
  <c r="CUQ9" i="7"/>
  <c r="CUS9" i="7"/>
  <c r="CUU9" i="7"/>
  <c r="CUW9" i="7"/>
  <c r="CUY9" i="7"/>
  <c r="CVA9" i="7"/>
  <c r="CVC9" i="7"/>
  <c r="CVE9" i="7"/>
  <c r="CVG9" i="7"/>
  <c r="CVI9" i="7"/>
  <c r="CVK9" i="7"/>
  <c r="CVM9" i="7"/>
  <c r="CVO9" i="7"/>
  <c r="CVQ9" i="7"/>
  <c r="CVS9" i="7"/>
  <c r="CVU9" i="7"/>
  <c r="CVW9" i="7"/>
  <c r="CVY9" i="7"/>
  <c r="CWA9" i="7"/>
  <c r="CWC9" i="7"/>
  <c r="CWE9" i="7"/>
  <c r="CWG9" i="7"/>
  <c r="CWI9" i="7"/>
  <c r="CWK9" i="7"/>
  <c r="CWM9" i="7"/>
  <c r="CWO9" i="7"/>
  <c r="CWQ9" i="7"/>
  <c r="CWS9" i="7"/>
  <c r="CWU9" i="7"/>
  <c r="CWW9" i="7"/>
  <c r="CWY9" i="7"/>
  <c r="CXA9" i="7"/>
  <c r="CXC9" i="7"/>
  <c r="CXE9" i="7"/>
  <c r="CXG9" i="7"/>
  <c r="CXI9" i="7"/>
  <c r="CXK9" i="7"/>
  <c r="CXM9" i="7"/>
  <c r="CXO9" i="7"/>
  <c r="CXQ9" i="7"/>
  <c r="CXS9" i="7"/>
  <c r="CXU9" i="7"/>
  <c r="CXW9" i="7"/>
  <c r="CXY9" i="7"/>
  <c r="CYA9" i="7"/>
  <c r="CYC9" i="7"/>
  <c r="CYE9" i="7"/>
  <c r="CYG9" i="7"/>
  <c r="CYI9" i="7"/>
  <c r="CYK9" i="7"/>
  <c r="CYM9" i="7"/>
  <c r="CYO9" i="7"/>
  <c r="CYQ9" i="7"/>
  <c r="CYS9" i="7"/>
  <c r="CYU9" i="7"/>
  <c r="CYW9" i="7"/>
  <c r="CYY9" i="7"/>
  <c r="CZA9" i="7"/>
  <c r="CZC9" i="7"/>
  <c r="CZE9" i="7"/>
  <c r="CZG9" i="7"/>
  <c r="CZI9" i="7"/>
  <c r="CZK9" i="7"/>
  <c r="CZM9" i="7"/>
  <c r="CZO9" i="7"/>
  <c r="CZQ9" i="7"/>
  <c r="CZS9" i="7"/>
  <c r="CZU9" i="7"/>
  <c r="CZW9" i="7"/>
  <c r="CZY9" i="7"/>
  <c r="DAA9" i="7"/>
  <c r="DAC9" i="7"/>
  <c r="DAE9" i="7"/>
  <c r="DAG9" i="7"/>
  <c r="DAI9" i="7"/>
  <c r="DAK9" i="7"/>
  <c r="DAM9" i="7"/>
  <c r="DAO9" i="7"/>
  <c r="DAQ9" i="7"/>
  <c r="DAS9" i="7"/>
  <c r="DAU9" i="7"/>
  <c r="DAW9" i="7"/>
  <c r="DAY9" i="7"/>
  <c r="DBA9" i="7"/>
  <c r="DBC9" i="7"/>
  <c r="DBE9" i="7"/>
  <c r="DBG9" i="7"/>
  <c r="DBI9" i="7"/>
  <c r="DBK9" i="7"/>
  <c r="DBM9" i="7"/>
  <c r="DBO9" i="7"/>
  <c r="DBQ9" i="7"/>
  <c r="DBS9" i="7"/>
  <c r="DBU9" i="7"/>
  <c r="DBW9" i="7"/>
  <c r="DBY9" i="7"/>
  <c r="DCA9" i="7"/>
  <c r="DCC9" i="7"/>
  <c r="DCE9" i="7"/>
  <c r="DCG9" i="7"/>
  <c r="DCI9" i="7"/>
  <c r="DCK9" i="7"/>
  <c r="DCM9" i="7"/>
  <c r="DCO9" i="7"/>
  <c r="DCQ9" i="7"/>
  <c r="DCS9" i="7"/>
  <c r="DCU9" i="7"/>
  <c r="DCW9" i="7"/>
  <c r="DCY9" i="7"/>
  <c r="DDA9" i="7"/>
  <c r="DDC9" i="7"/>
  <c r="DDE9" i="7"/>
  <c r="DDG9" i="7"/>
  <c r="DDI9" i="7"/>
  <c r="DDK9" i="7"/>
  <c r="DDM9" i="7"/>
  <c r="DDO9" i="7"/>
  <c r="DDQ9" i="7"/>
  <c r="DDS9" i="7"/>
  <c r="DDU9" i="7"/>
  <c r="DDW9" i="7"/>
  <c r="DDY9" i="7"/>
  <c r="DEA9" i="7"/>
  <c r="DEC9" i="7"/>
  <c r="DEE9" i="7"/>
  <c r="DEG9" i="7"/>
  <c r="DEI9" i="7"/>
  <c r="DEK9" i="7"/>
  <c r="DEM9" i="7"/>
  <c r="DEO9" i="7"/>
  <c r="DEQ9" i="7"/>
  <c r="DES9" i="7"/>
  <c r="DEU9" i="7"/>
  <c r="DEW9" i="7"/>
  <c r="DEY9" i="7"/>
  <c r="DFA9" i="7"/>
  <c r="DFC9" i="7"/>
  <c r="DFE9" i="7"/>
  <c r="DFG9" i="7"/>
  <c r="DFI9" i="7"/>
  <c r="DFK9" i="7"/>
  <c r="DFM9" i="7"/>
  <c r="DFO9" i="7"/>
  <c r="DFQ9" i="7"/>
  <c r="DFS9" i="7"/>
  <c r="DFU9" i="7"/>
  <c r="DFW9" i="7"/>
  <c r="DFY9" i="7"/>
  <c r="DGA9" i="7"/>
  <c r="DGC9" i="7"/>
  <c r="DGE9" i="7"/>
  <c r="DGG9" i="7"/>
  <c r="DGI9" i="7"/>
  <c r="DGK9" i="7"/>
  <c r="DGM9" i="7"/>
  <c r="DGO9" i="7"/>
  <c r="DGQ9" i="7"/>
  <c r="DGS9" i="7"/>
  <c r="DGU9" i="7"/>
  <c r="DGW9" i="7"/>
  <c r="DGY9" i="7"/>
  <c r="DHA9" i="7"/>
  <c r="DHC9" i="7"/>
  <c r="DHE9" i="7"/>
  <c r="DHG9" i="7"/>
  <c r="DHI9" i="7"/>
  <c r="DHK9" i="7"/>
  <c r="DHM9" i="7"/>
  <c r="DHO9" i="7"/>
  <c r="DHQ9" i="7"/>
  <c r="DHS9" i="7"/>
  <c r="DHU9" i="7"/>
  <c r="DHW9" i="7"/>
  <c r="DHY9" i="7"/>
  <c r="DIA9" i="7"/>
  <c r="DIC9" i="7"/>
  <c r="DIE9" i="7"/>
  <c r="DIG9" i="7"/>
  <c r="DII9" i="7"/>
  <c r="DIK9" i="7"/>
  <c r="DIM9" i="7"/>
  <c r="DIO9" i="7"/>
  <c r="DIQ9" i="7"/>
  <c r="DIS9" i="7"/>
  <c r="DIU9" i="7"/>
  <c r="DIW9" i="7"/>
  <c r="DIY9" i="7"/>
  <c r="DJA9" i="7"/>
  <c r="DJC9" i="7"/>
  <c r="DJE9" i="7"/>
  <c r="DJG9" i="7"/>
  <c r="DJI9" i="7"/>
  <c r="DJK9" i="7"/>
  <c r="DJM9" i="7"/>
  <c r="DJO9" i="7"/>
  <c r="DJQ9" i="7"/>
  <c r="DJS9" i="7"/>
  <c r="DJU9" i="7"/>
  <c r="DJW9" i="7"/>
  <c r="DJY9" i="7"/>
  <c r="DKA9" i="7"/>
  <c r="DKC9" i="7"/>
  <c r="DKE9" i="7"/>
  <c r="DKG9" i="7"/>
  <c r="DKI9" i="7"/>
  <c r="DKK9" i="7"/>
  <c r="DKM9" i="7"/>
  <c r="DKO9" i="7"/>
  <c r="DKQ9" i="7"/>
  <c r="DKS9" i="7"/>
  <c r="DKU9" i="7"/>
  <c r="DKW9" i="7"/>
  <c r="DKY9" i="7"/>
  <c r="DLA9" i="7"/>
  <c r="DLC9" i="7"/>
  <c r="DLE9" i="7"/>
  <c r="DLG9" i="7"/>
  <c r="DLI9" i="7"/>
  <c r="DLK9" i="7"/>
  <c r="DLM9" i="7"/>
  <c r="DLO9" i="7"/>
  <c r="DLQ9" i="7"/>
  <c r="DLS9" i="7"/>
  <c r="DLU9" i="7"/>
  <c r="DLW9" i="7"/>
  <c r="DLY9" i="7"/>
  <c r="DMA9" i="7"/>
  <c r="DMC9" i="7"/>
  <c r="DME9" i="7"/>
  <c r="DMG9" i="7"/>
  <c r="DMI9" i="7"/>
  <c r="DMK9" i="7"/>
  <c r="DMM9" i="7"/>
  <c r="DMO9" i="7"/>
  <c r="DMQ9" i="7"/>
  <c r="DMS9" i="7"/>
  <c r="DMU9" i="7"/>
  <c r="DMW9" i="7"/>
  <c r="DMY9" i="7"/>
  <c r="DNA9" i="7"/>
  <c r="DNC9" i="7"/>
  <c r="DNE9" i="7"/>
  <c r="DNG9" i="7"/>
  <c r="DNI9" i="7"/>
  <c r="DNK9" i="7"/>
  <c r="DNM9" i="7"/>
  <c r="DNO9" i="7"/>
  <c r="DNQ9" i="7"/>
  <c r="DNS9" i="7"/>
  <c r="DNU9" i="7"/>
  <c r="DNW9" i="7"/>
  <c r="DNY9" i="7"/>
  <c r="DOA9" i="7"/>
  <c r="DOC9" i="7"/>
  <c r="DOE9" i="7"/>
  <c r="DOG9" i="7"/>
  <c r="DOI9" i="7"/>
  <c r="DOK9" i="7"/>
  <c r="DOM9" i="7"/>
  <c r="DOO9" i="7"/>
  <c r="DOQ9" i="7"/>
  <c r="DOS9" i="7"/>
  <c r="DOU9" i="7"/>
  <c r="DOW9" i="7"/>
  <c r="DOY9" i="7"/>
  <c r="DPA9" i="7"/>
  <c r="DPC9" i="7"/>
  <c r="DPE9" i="7"/>
  <c r="DPG9" i="7"/>
  <c r="DPI9" i="7"/>
  <c r="DPK9" i="7"/>
  <c r="DPM9" i="7"/>
  <c r="DPO9" i="7"/>
  <c r="DPQ9" i="7"/>
  <c r="DPS9" i="7"/>
  <c r="DPU9" i="7"/>
  <c r="DPW9" i="7"/>
  <c r="DPY9" i="7"/>
  <c r="DQA9" i="7"/>
  <c r="DQC9" i="7"/>
  <c r="DQE9" i="7"/>
  <c r="DQG9" i="7"/>
  <c r="DQI9" i="7"/>
  <c r="DQK9" i="7"/>
  <c r="DQM9" i="7"/>
  <c r="DQO9" i="7"/>
  <c r="DQQ9" i="7"/>
  <c r="DQS9" i="7"/>
  <c r="DQU9" i="7"/>
  <c r="DQW9" i="7"/>
  <c r="DQY9" i="7"/>
  <c r="DRA9" i="7"/>
  <c r="DRC9" i="7"/>
  <c r="DRE9" i="7"/>
  <c r="DRG9" i="7"/>
  <c r="DRI9" i="7"/>
  <c r="DRK9" i="7"/>
  <c r="DRM9" i="7"/>
  <c r="DRO9" i="7"/>
  <c r="DRQ9" i="7"/>
  <c r="DRS9" i="7"/>
  <c r="DRU9" i="7"/>
  <c r="DRW9" i="7"/>
  <c r="DRY9" i="7"/>
  <c r="DSA9" i="7"/>
  <c r="DSC9" i="7"/>
  <c r="DSE9" i="7"/>
  <c r="DSG9" i="7"/>
  <c r="DSI9" i="7"/>
  <c r="DSK9" i="7"/>
  <c r="DSM9" i="7"/>
  <c r="DSO9" i="7"/>
  <c r="DSQ9" i="7"/>
  <c r="DSS9" i="7"/>
  <c r="DSU9" i="7"/>
  <c r="DSW9" i="7"/>
  <c r="DSY9" i="7"/>
  <c r="DTA9" i="7"/>
  <c r="DTC9" i="7"/>
  <c r="DTE9" i="7"/>
  <c r="DTG9" i="7"/>
  <c r="DTI9" i="7"/>
  <c r="DTK9" i="7"/>
  <c r="DTM9" i="7"/>
  <c r="DTO9" i="7"/>
  <c r="DTQ9" i="7"/>
  <c r="DTS9" i="7"/>
  <c r="DTU9" i="7"/>
  <c r="DTW9" i="7"/>
  <c r="DTY9" i="7"/>
  <c r="DUA9" i="7"/>
  <c r="DUC9" i="7"/>
  <c r="DUE9" i="7"/>
  <c r="DUG9" i="7"/>
  <c r="DUI9" i="7"/>
  <c r="DUK9" i="7"/>
  <c r="DUM9" i="7"/>
  <c r="DUO9" i="7"/>
  <c r="DUQ9" i="7"/>
  <c r="DUS9" i="7"/>
  <c r="DUU9" i="7"/>
  <c r="DUW9" i="7"/>
  <c r="DUY9" i="7"/>
  <c r="DVA9" i="7"/>
  <c r="DVC9" i="7"/>
  <c r="DVE9" i="7"/>
  <c r="DVG9" i="7"/>
  <c r="DVI9" i="7"/>
  <c r="DVK9" i="7"/>
  <c r="DVM9" i="7"/>
  <c r="DVO9" i="7"/>
  <c r="DVQ9" i="7"/>
  <c r="DVS9" i="7"/>
  <c r="DVU9" i="7"/>
  <c r="DVW9" i="7"/>
  <c r="DVY9" i="7"/>
  <c r="DWA9" i="7"/>
  <c r="DWC9" i="7"/>
  <c r="DWE9" i="7"/>
  <c r="DWG9" i="7"/>
  <c r="DWI9" i="7"/>
  <c r="DWK9" i="7"/>
  <c r="DWM9" i="7"/>
  <c r="DWO9" i="7"/>
  <c r="DWQ9" i="7"/>
  <c r="DWS9" i="7"/>
  <c r="DWU9" i="7"/>
  <c r="DWW9" i="7"/>
  <c r="DWY9" i="7"/>
  <c r="DXA9" i="7"/>
  <c r="DXC9" i="7"/>
  <c r="DXE9" i="7"/>
  <c r="DXG9" i="7"/>
  <c r="DXI9" i="7"/>
  <c r="DXK9" i="7"/>
  <c r="DXM9" i="7"/>
  <c r="DXO9" i="7"/>
  <c r="DXQ9" i="7"/>
  <c r="DXS9" i="7"/>
  <c r="DXU9" i="7"/>
  <c r="DXW9" i="7"/>
  <c r="DXY9" i="7"/>
  <c r="DYA9" i="7"/>
  <c r="DYC9" i="7"/>
  <c r="DYE9" i="7"/>
  <c r="DYG9" i="7"/>
  <c r="DYI9" i="7"/>
  <c r="DYK9" i="7"/>
  <c r="DYM9" i="7"/>
  <c r="DYO9" i="7"/>
  <c r="DYQ9" i="7"/>
  <c r="DYS9" i="7"/>
  <c r="DYU9" i="7"/>
  <c r="DYW9" i="7"/>
  <c r="DYY9" i="7"/>
  <c r="DZA9" i="7"/>
  <c r="DZC9" i="7"/>
  <c r="DZE9" i="7"/>
  <c r="DZG9" i="7"/>
  <c r="DZI9" i="7"/>
  <c r="DZK9" i="7"/>
  <c r="DZM9" i="7"/>
  <c r="DZO9" i="7"/>
  <c r="DZQ9" i="7"/>
  <c r="DZS9" i="7"/>
  <c r="DZU9" i="7"/>
  <c r="DZW9" i="7"/>
  <c r="DZY9" i="7"/>
  <c r="EAA9" i="7"/>
  <c r="EAC9" i="7"/>
  <c r="EAE9" i="7"/>
  <c r="EAG9" i="7"/>
  <c r="EAI9" i="7"/>
  <c r="EAK9" i="7"/>
  <c r="EAM9" i="7"/>
  <c r="EAO9" i="7"/>
  <c r="EAQ9" i="7"/>
  <c r="EAS9" i="7"/>
  <c r="EAU9" i="7"/>
  <c r="EAW9" i="7"/>
  <c r="EAY9" i="7"/>
  <c r="EBA9" i="7"/>
  <c r="EBC9" i="7"/>
  <c r="EBE9" i="7"/>
  <c r="EBG9" i="7"/>
  <c r="EBI9" i="7"/>
  <c r="EBK9" i="7"/>
  <c r="EBM9" i="7"/>
  <c r="EBO9" i="7"/>
  <c r="EBQ9" i="7"/>
  <c r="EBS9" i="7"/>
  <c r="EBU9" i="7"/>
  <c r="EBW9" i="7"/>
  <c r="EBY9" i="7"/>
  <c r="ECA9" i="7"/>
  <c r="ECC9" i="7"/>
  <c r="ECE9" i="7"/>
  <c r="ECG9" i="7"/>
  <c r="ECI9" i="7"/>
  <c r="ECK9" i="7"/>
  <c r="ECM9" i="7"/>
  <c r="ECO9" i="7"/>
  <c r="ECQ9" i="7"/>
  <c r="ECS9" i="7"/>
  <c r="ECU9" i="7"/>
  <c r="ECW9" i="7"/>
  <c r="ECY9" i="7"/>
  <c r="EDA9" i="7"/>
  <c r="EDC9" i="7"/>
  <c r="EDE9" i="7"/>
  <c r="EDG9" i="7"/>
  <c r="EDI9" i="7"/>
  <c r="EDK9" i="7"/>
  <c r="EDM9" i="7"/>
  <c r="EDO9" i="7"/>
  <c r="EDQ9" i="7"/>
  <c r="EDS9" i="7"/>
  <c r="EDU9" i="7"/>
  <c r="EDW9" i="7"/>
  <c r="EDY9" i="7"/>
  <c r="EEA9" i="7"/>
  <c r="EEC9" i="7"/>
  <c r="EEE9" i="7"/>
  <c r="EEG9" i="7"/>
  <c r="EEI9" i="7"/>
  <c r="EEK9" i="7"/>
  <c r="EEM9" i="7"/>
  <c r="EEO9" i="7"/>
  <c r="EEQ9" i="7"/>
  <c r="EES9" i="7"/>
  <c r="EEU9" i="7"/>
  <c r="EEW9" i="7"/>
  <c r="EEY9" i="7"/>
  <c r="EFA9" i="7"/>
  <c r="EFC9" i="7"/>
  <c r="EFE9" i="7"/>
  <c r="EFG9" i="7"/>
  <c r="EFI9" i="7"/>
  <c r="EFK9" i="7"/>
  <c r="EFM9" i="7"/>
  <c r="EFO9" i="7"/>
  <c r="EFQ9" i="7"/>
  <c r="EFS9" i="7"/>
  <c r="EFU9" i="7"/>
  <c r="EFW9" i="7"/>
  <c r="EFY9" i="7"/>
  <c r="EGA9" i="7"/>
  <c r="EGC9" i="7"/>
  <c r="EGE9" i="7"/>
  <c r="EGG9" i="7"/>
  <c r="EGI9" i="7"/>
  <c r="EGK9" i="7"/>
  <c r="EGM9" i="7"/>
  <c r="EGO9" i="7"/>
  <c r="EGQ9" i="7"/>
  <c r="EGS9" i="7"/>
  <c r="EGU9" i="7"/>
  <c r="EGW9" i="7"/>
  <c r="EGY9" i="7"/>
  <c r="EHA9" i="7"/>
  <c r="EHC9" i="7"/>
  <c r="EHE9" i="7"/>
  <c r="EHG9" i="7"/>
  <c r="EHI9" i="7"/>
  <c r="EHK9" i="7"/>
  <c r="EHM9" i="7"/>
  <c r="EHO9" i="7"/>
  <c r="EHQ9" i="7"/>
  <c r="EHS9" i="7"/>
  <c r="EHU9" i="7"/>
  <c r="EHW9" i="7"/>
  <c r="EHY9" i="7"/>
  <c r="EIA9" i="7"/>
  <c r="EIC9" i="7"/>
  <c r="EIE9" i="7"/>
  <c r="EIG9" i="7"/>
  <c r="EII9" i="7"/>
  <c r="EIK9" i="7"/>
  <c r="EIM9" i="7"/>
  <c r="EIO9" i="7"/>
  <c r="EIQ9" i="7"/>
  <c r="EIS9" i="7"/>
  <c r="EIU9" i="7"/>
  <c r="EIW9" i="7"/>
  <c r="EIY9" i="7"/>
  <c r="EJA9" i="7"/>
  <c r="EJC9" i="7"/>
  <c r="EJE9" i="7"/>
  <c r="EJG9" i="7"/>
  <c r="EJI9" i="7"/>
  <c r="EJK9" i="7"/>
  <c r="EJM9" i="7"/>
  <c r="EJO9" i="7"/>
  <c r="EJQ9" i="7"/>
  <c r="EJS9" i="7"/>
  <c r="EJU9" i="7"/>
  <c r="EJW9" i="7"/>
  <c r="EJY9" i="7"/>
  <c r="EKA9" i="7"/>
  <c r="EKC9" i="7"/>
  <c r="EKE9" i="7"/>
  <c r="EKG9" i="7"/>
  <c r="EKI9" i="7"/>
  <c r="EKK9" i="7"/>
  <c r="EKM9" i="7"/>
  <c r="EKO9" i="7"/>
  <c r="EKQ9" i="7"/>
  <c r="EKS9" i="7"/>
  <c r="EKU9" i="7"/>
  <c r="EKW9" i="7"/>
  <c r="EKY9" i="7"/>
  <c r="ELA9" i="7"/>
  <c r="ELC9" i="7"/>
  <c r="ELE9" i="7"/>
  <c r="ELG9" i="7"/>
  <c r="ELI9" i="7"/>
  <c r="ELK9" i="7"/>
  <c r="ELM9" i="7"/>
  <c r="ELO9" i="7"/>
  <c r="ELQ9" i="7"/>
  <c r="ELS9" i="7"/>
  <c r="ELU9" i="7"/>
  <c r="ELW9" i="7"/>
  <c r="ELY9" i="7"/>
  <c r="EMA9" i="7"/>
  <c r="EMC9" i="7"/>
  <c r="EME9" i="7"/>
  <c r="EMG9" i="7"/>
  <c r="EMI9" i="7"/>
  <c r="EMK9" i="7"/>
  <c r="EMM9" i="7"/>
  <c r="EMO9" i="7"/>
  <c r="EMQ9" i="7"/>
  <c r="EMS9" i="7"/>
  <c r="EMU9" i="7"/>
  <c r="EMW9" i="7"/>
  <c r="EMY9" i="7"/>
  <c r="ENA9" i="7"/>
  <c r="ENC9" i="7"/>
  <c r="ENE9" i="7"/>
  <c r="ENG9" i="7"/>
  <c r="ENI9" i="7"/>
  <c r="ENK9" i="7"/>
  <c r="ENM9" i="7"/>
  <c r="ENO9" i="7"/>
  <c r="ENQ9" i="7"/>
  <c r="ENS9" i="7"/>
  <c r="ENU9" i="7"/>
  <c r="ENW9" i="7"/>
  <c r="ENY9" i="7"/>
  <c r="EOA9" i="7"/>
  <c r="EOC9" i="7"/>
  <c r="EOE9" i="7"/>
  <c r="EOG9" i="7"/>
  <c r="EOI9" i="7"/>
  <c r="EOK9" i="7"/>
  <c r="EOM9" i="7"/>
  <c r="EOO9" i="7"/>
  <c r="EOQ9" i="7"/>
  <c r="EOS9" i="7"/>
  <c r="EOU9" i="7"/>
  <c r="EOW9" i="7"/>
  <c r="EOY9" i="7"/>
  <c r="EPA9" i="7"/>
  <c r="EPC9" i="7"/>
  <c r="EPE9" i="7"/>
  <c r="EPG9" i="7"/>
  <c r="EPI9" i="7"/>
  <c r="EPK9" i="7"/>
  <c r="EPM9" i="7"/>
  <c r="EPO9" i="7"/>
  <c r="EPQ9" i="7"/>
  <c r="EPS9" i="7"/>
  <c r="EPU9" i="7"/>
  <c r="EPW9" i="7"/>
  <c r="EPY9" i="7"/>
  <c r="EQA9" i="7"/>
  <c r="EQC9" i="7"/>
  <c r="EQE9" i="7"/>
  <c r="EQG9" i="7"/>
  <c r="EQI9" i="7"/>
  <c r="EQK9" i="7"/>
  <c r="EQM9" i="7"/>
  <c r="EQO9" i="7"/>
  <c r="EQQ9" i="7"/>
  <c r="EQS9" i="7"/>
  <c r="EQU9" i="7"/>
  <c r="EQW9" i="7"/>
  <c r="EQY9" i="7"/>
  <c r="ERA9" i="7"/>
  <c r="ERC9" i="7"/>
  <c r="ERE9" i="7"/>
  <c r="ERG9" i="7"/>
  <c r="ERI9" i="7"/>
  <c r="ERK9" i="7"/>
  <c r="ERM9" i="7"/>
  <c r="ERO9" i="7"/>
  <c r="ERQ9" i="7"/>
  <c r="ERS9" i="7"/>
  <c r="ERU9" i="7"/>
  <c r="ERW9" i="7"/>
  <c r="ERY9" i="7"/>
  <c r="ESA9" i="7"/>
  <c r="ESC9" i="7"/>
  <c r="ESE9" i="7"/>
  <c r="ESG9" i="7"/>
  <c r="ESI9" i="7"/>
  <c r="ESK9" i="7"/>
  <c r="ESM9" i="7"/>
  <c r="ESO9" i="7"/>
  <c r="ESQ9" i="7"/>
  <c r="ESS9" i="7"/>
  <c r="ESU9" i="7"/>
  <c r="ESW9" i="7"/>
  <c r="ESY9" i="7"/>
  <c r="ETA9" i="7"/>
  <c r="ETC9" i="7"/>
  <c r="ETE9" i="7"/>
  <c r="ETG9" i="7"/>
  <c r="ETI9" i="7"/>
  <c r="ETK9" i="7"/>
  <c r="ETM9" i="7"/>
  <c r="ETO9" i="7"/>
  <c r="ETQ9" i="7"/>
  <c r="ETS9" i="7"/>
  <c r="ETU9" i="7"/>
  <c r="ETW9" i="7"/>
  <c r="ETY9" i="7"/>
  <c r="EUA9" i="7"/>
  <c r="EUC9" i="7"/>
  <c r="EUE9" i="7"/>
  <c r="EUG9" i="7"/>
  <c r="EUI9" i="7"/>
  <c r="EUK9" i="7"/>
  <c r="EUM9" i="7"/>
  <c r="EUO9" i="7"/>
  <c r="EUQ9" i="7"/>
  <c r="EUS9" i="7"/>
  <c r="EUU9" i="7"/>
  <c r="EUW9" i="7"/>
  <c r="EUY9" i="7"/>
  <c r="EVA9" i="7"/>
  <c r="EVC9" i="7"/>
  <c r="EVE9" i="7"/>
  <c r="EVG9" i="7"/>
  <c r="EVI9" i="7"/>
  <c r="EVK9" i="7"/>
  <c r="EVM9" i="7"/>
  <c r="EVO9" i="7"/>
  <c r="EVQ9" i="7"/>
  <c r="EVS9" i="7"/>
  <c r="EVU9" i="7"/>
  <c r="EVW9" i="7"/>
  <c r="EVY9" i="7"/>
  <c r="EWA9" i="7"/>
  <c r="EWC9" i="7"/>
  <c r="EWE9" i="7"/>
  <c r="EWG9" i="7"/>
  <c r="EWI9" i="7"/>
  <c r="EWK9" i="7"/>
  <c r="EWM9" i="7"/>
  <c r="EWO9" i="7"/>
  <c r="EWQ9" i="7"/>
  <c r="EWS9" i="7"/>
  <c r="EWU9" i="7"/>
  <c r="EWW9" i="7"/>
  <c r="EWY9" i="7"/>
  <c r="EXA9" i="7"/>
  <c r="EXC9" i="7"/>
  <c r="EXE9" i="7"/>
  <c r="EXG9" i="7"/>
  <c r="EXI9" i="7"/>
  <c r="EXK9" i="7"/>
  <c r="EXM9" i="7"/>
  <c r="EXO9" i="7"/>
  <c r="EXQ9" i="7"/>
  <c r="EXS9" i="7"/>
  <c r="EXU9" i="7"/>
  <c r="EXW9" i="7"/>
  <c r="EXY9" i="7"/>
  <c r="EYA9" i="7"/>
  <c r="EYC9" i="7"/>
  <c r="EYE9" i="7"/>
  <c r="EYG9" i="7"/>
  <c r="EYI9" i="7"/>
  <c r="EYK9" i="7"/>
  <c r="EYM9" i="7"/>
  <c r="EYO9" i="7"/>
  <c r="EYQ9" i="7"/>
  <c r="EYS9" i="7"/>
  <c r="EYU9" i="7"/>
  <c r="EYW9" i="7"/>
  <c r="EYY9" i="7"/>
  <c r="EZA9" i="7"/>
  <c r="EZC9" i="7"/>
  <c r="EZE9" i="7"/>
  <c r="EZG9" i="7"/>
  <c r="EZI9" i="7"/>
  <c r="EZK9" i="7"/>
  <c r="EZM9" i="7"/>
  <c r="EZO9" i="7"/>
  <c r="EZQ9" i="7"/>
  <c r="EZS9" i="7"/>
  <c r="EZU9" i="7"/>
  <c r="EZW9" i="7"/>
  <c r="EZY9" i="7"/>
  <c r="FAA9" i="7"/>
  <c r="FAC9" i="7"/>
  <c r="FAE9" i="7"/>
  <c r="FAG9" i="7"/>
  <c r="FAI9" i="7"/>
  <c r="FAK9" i="7"/>
  <c r="FAM9" i="7"/>
  <c r="FAO9" i="7"/>
  <c r="FAQ9" i="7"/>
  <c r="FAS9" i="7"/>
  <c r="FAU9" i="7"/>
  <c r="FAW9" i="7"/>
  <c r="FAY9" i="7"/>
  <c r="FBA9" i="7"/>
  <c r="FBC9" i="7"/>
  <c r="FBE9" i="7"/>
  <c r="FBG9" i="7"/>
  <c r="FBI9" i="7"/>
  <c r="FBK9" i="7"/>
  <c r="FBM9" i="7"/>
  <c r="FBO9" i="7"/>
  <c r="FBQ9" i="7"/>
  <c r="FBS9" i="7"/>
  <c r="FBU9" i="7"/>
  <c r="FBW9" i="7"/>
  <c r="FBY9" i="7"/>
  <c r="FCA9" i="7"/>
  <c r="FCC9" i="7"/>
  <c r="FCE9" i="7"/>
  <c r="FCG9" i="7"/>
  <c r="FCI9" i="7"/>
  <c r="FCK9" i="7"/>
  <c r="FCM9" i="7"/>
  <c r="FCO9" i="7"/>
  <c r="FCQ9" i="7"/>
  <c r="FCS9" i="7"/>
  <c r="FCU9" i="7"/>
  <c r="FCW9" i="7"/>
  <c r="FCY9" i="7"/>
  <c r="FDA9" i="7"/>
  <c r="FDC9" i="7"/>
  <c r="FDE9" i="7"/>
  <c r="FDG9" i="7"/>
  <c r="FDI9" i="7"/>
  <c r="FDK9" i="7"/>
  <c r="FDM9" i="7"/>
  <c r="FDO9" i="7"/>
  <c r="FDQ9" i="7"/>
  <c r="FDS9" i="7"/>
  <c r="FDU9" i="7"/>
  <c r="FDW9" i="7"/>
  <c r="FDY9" i="7"/>
  <c r="FEA9" i="7"/>
  <c r="FEC9" i="7"/>
  <c r="FEE9" i="7"/>
  <c r="FEG9" i="7"/>
  <c r="FEI9" i="7"/>
  <c r="FEK9" i="7"/>
  <c r="FEM9" i="7"/>
  <c r="FEO9" i="7"/>
  <c r="FEQ9" i="7"/>
  <c r="FES9" i="7"/>
  <c r="FEU9" i="7"/>
  <c r="FEW9" i="7"/>
  <c r="FEY9" i="7"/>
  <c r="FFA9" i="7"/>
  <c r="FFC9" i="7"/>
  <c r="FFE9" i="7"/>
  <c r="FFG9" i="7"/>
  <c r="FFI9" i="7"/>
  <c r="FFK9" i="7"/>
  <c r="FFM9" i="7"/>
  <c r="FFO9" i="7"/>
  <c r="FFQ9" i="7"/>
  <c r="FFS9" i="7"/>
  <c r="FFU9" i="7"/>
  <c r="FFW9" i="7"/>
  <c r="FFY9" i="7"/>
  <c r="FGA9" i="7"/>
  <c r="FGC9" i="7"/>
  <c r="FGE9" i="7"/>
  <c r="FGG9" i="7"/>
  <c r="FGI9" i="7"/>
  <c r="FGK9" i="7"/>
  <c r="FGM9" i="7"/>
  <c r="FGO9" i="7"/>
  <c r="FGQ9" i="7"/>
  <c r="FGS9" i="7"/>
  <c r="FGU9" i="7"/>
  <c r="FGW9" i="7"/>
  <c r="FGY9" i="7"/>
  <c r="FHA9" i="7"/>
  <c r="FHC9" i="7"/>
  <c r="FHE9" i="7"/>
  <c r="FHG9" i="7"/>
  <c r="FHI9" i="7"/>
  <c r="FHK9" i="7"/>
  <c r="FHM9" i="7"/>
  <c r="FHO9" i="7"/>
  <c r="FHQ9" i="7"/>
  <c r="FHS9" i="7"/>
  <c r="FHU9" i="7"/>
  <c r="FHW9" i="7"/>
  <c r="FHY9" i="7"/>
  <c r="FIA9" i="7"/>
  <c r="FIC9" i="7"/>
  <c r="FIE9" i="7"/>
  <c r="FIG9" i="7"/>
  <c r="FII9" i="7"/>
  <c r="FIK9" i="7"/>
  <c r="FIM9" i="7"/>
  <c r="FIO9" i="7"/>
  <c r="FIQ9" i="7"/>
  <c r="FIS9" i="7"/>
  <c r="FIU9" i="7"/>
  <c r="FIW9" i="7"/>
  <c r="FIY9" i="7"/>
  <c r="FJA9" i="7"/>
  <c r="FJC9" i="7"/>
  <c r="FJE9" i="7"/>
  <c r="FJG9" i="7"/>
  <c r="FJI9" i="7"/>
  <c r="FJK9" i="7"/>
  <c r="FJM9" i="7"/>
  <c r="FJO9" i="7"/>
  <c r="FJQ9" i="7"/>
  <c r="FJS9" i="7"/>
  <c r="FJU9" i="7"/>
  <c r="FJW9" i="7"/>
  <c r="FJY9" i="7"/>
  <c r="FKA9" i="7"/>
  <c r="FKC9" i="7"/>
  <c r="FKE9" i="7"/>
  <c r="FKG9" i="7"/>
  <c r="FKI9" i="7"/>
  <c r="FKK9" i="7"/>
  <c r="FKM9" i="7"/>
  <c r="FKO9" i="7"/>
  <c r="FKQ9" i="7"/>
  <c r="FKS9" i="7"/>
  <c r="FKU9" i="7"/>
  <c r="FKW9" i="7"/>
  <c r="FKY9" i="7"/>
  <c r="FLA9" i="7"/>
  <c r="FLC9" i="7"/>
  <c r="FLE9" i="7"/>
  <c r="FLG9" i="7"/>
  <c r="FLI9" i="7"/>
  <c r="FLK9" i="7"/>
  <c r="FLM9" i="7"/>
  <c r="FLO9" i="7"/>
  <c r="FLQ9" i="7"/>
  <c r="FLS9" i="7"/>
  <c r="FLU9" i="7"/>
  <c r="FLW9" i="7"/>
  <c r="FLY9" i="7"/>
  <c r="FMA9" i="7"/>
  <c r="FMC9" i="7"/>
  <c r="FME9" i="7"/>
  <c r="FMG9" i="7"/>
  <c r="FMI9" i="7"/>
  <c r="FMK9" i="7"/>
  <c r="FMM9" i="7"/>
  <c r="FMO9" i="7"/>
  <c r="FMQ9" i="7"/>
  <c r="FMS9" i="7"/>
  <c r="FMU9" i="7"/>
  <c r="FMW9" i="7"/>
  <c r="FMY9" i="7"/>
  <c r="FNA9" i="7"/>
  <c r="FNC9" i="7"/>
  <c r="FNE9" i="7"/>
  <c r="FNG9" i="7"/>
  <c r="FNI9" i="7"/>
  <c r="FNK9" i="7"/>
  <c r="FNM9" i="7"/>
  <c r="FNO9" i="7"/>
  <c r="FNQ9" i="7"/>
  <c r="FNS9" i="7"/>
  <c r="FNU9" i="7"/>
  <c r="FNW9" i="7"/>
  <c r="FNY9" i="7"/>
  <c r="FOA9" i="7"/>
  <c r="FOC9" i="7"/>
  <c r="FOE9" i="7"/>
  <c r="FOG9" i="7"/>
  <c r="FOI9" i="7"/>
  <c r="FOK9" i="7"/>
  <c r="FOM9" i="7"/>
  <c r="FOO9" i="7"/>
  <c r="FOQ9" i="7"/>
  <c r="FOS9" i="7"/>
  <c r="FOU9" i="7"/>
  <c r="FOW9" i="7"/>
  <c r="FOY9" i="7"/>
  <c r="FPA9" i="7"/>
  <c r="FPC9" i="7"/>
  <c r="FPE9" i="7"/>
  <c r="FPG9" i="7"/>
  <c r="FPI9" i="7"/>
  <c r="FPK9" i="7"/>
  <c r="FPM9" i="7"/>
  <c r="FPO9" i="7"/>
  <c r="FPQ9" i="7"/>
  <c r="FPS9" i="7"/>
  <c r="FPU9" i="7"/>
  <c r="FPW9" i="7"/>
  <c r="FPY9" i="7"/>
  <c r="FQA9" i="7"/>
  <c r="FQC9" i="7"/>
  <c r="FQE9" i="7"/>
  <c r="FQG9" i="7"/>
  <c r="FQI9" i="7"/>
  <c r="FQK9" i="7"/>
  <c r="FQM9" i="7"/>
  <c r="FQO9" i="7"/>
  <c r="FQQ9" i="7"/>
  <c r="FQS9" i="7"/>
  <c r="FQU9" i="7"/>
  <c r="FQW9" i="7"/>
  <c r="FQY9" i="7"/>
  <c r="FRA9" i="7"/>
  <c r="FRC9" i="7"/>
  <c r="FRE9" i="7"/>
  <c r="FRG9" i="7"/>
  <c r="FRI9" i="7"/>
  <c r="FRK9" i="7"/>
  <c r="FRM9" i="7"/>
  <c r="FRO9" i="7"/>
  <c r="FRQ9" i="7"/>
  <c r="FRS9" i="7"/>
  <c r="FRU9" i="7"/>
  <c r="FRW9" i="7"/>
  <c r="FRY9" i="7"/>
  <c r="FSA9" i="7"/>
  <c r="FSC9" i="7"/>
  <c r="FSE9" i="7"/>
  <c r="FSG9" i="7"/>
  <c r="FSI9" i="7"/>
  <c r="FSK9" i="7"/>
  <c r="FSM9" i="7"/>
  <c r="FSO9" i="7"/>
  <c r="FSQ9" i="7"/>
  <c r="FSS9" i="7"/>
  <c r="FSU9" i="7"/>
  <c r="FSW9" i="7"/>
  <c r="FSY9" i="7"/>
  <c r="FTA9" i="7"/>
  <c r="FTC9" i="7"/>
  <c r="FTE9" i="7"/>
  <c r="FTG9" i="7"/>
  <c r="FTI9" i="7"/>
  <c r="FTK9" i="7"/>
  <c r="FTM9" i="7"/>
  <c r="FTO9" i="7"/>
  <c r="FTQ9" i="7"/>
  <c r="FTS9" i="7"/>
  <c r="FTU9" i="7"/>
  <c r="FTW9" i="7"/>
  <c r="FTY9" i="7"/>
  <c r="FUA9" i="7"/>
  <c r="FUC9" i="7"/>
  <c r="FUE9" i="7"/>
  <c r="FUG9" i="7"/>
  <c r="FUI9" i="7"/>
  <c r="FUK9" i="7"/>
  <c r="FUM9" i="7"/>
  <c r="FUO9" i="7"/>
  <c r="FUQ9" i="7"/>
  <c r="FUS9" i="7"/>
  <c r="FUU9" i="7"/>
  <c r="FUW9" i="7"/>
  <c r="FUY9" i="7"/>
  <c r="FVA9" i="7"/>
  <c r="FVC9" i="7"/>
  <c r="FVE9" i="7"/>
  <c r="FVG9" i="7"/>
  <c r="FVI9" i="7"/>
  <c r="FVK9" i="7"/>
  <c r="FVM9" i="7"/>
  <c r="FVO9" i="7"/>
  <c r="FVQ9" i="7"/>
  <c r="FVS9" i="7"/>
  <c r="FVU9" i="7"/>
  <c r="FVW9" i="7"/>
  <c r="FVY9" i="7"/>
  <c r="FWA9" i="7"/>
  <c r="FWC9" i="7"/>
  <c r="FWE9" i="7"/>
  <c r="FWG9" i="7"/>
  <c r="FWI9" i="7"/>
  <c r="FWK9" i="7"/>
  <c r="FWM9" i="7"/>
  <c r="FWO9" i="7"/>
  <c r="FWQ9" i="7"/>
  <c r="FWS9" i="7"/>
  <c r="FWU9" i="7"/>
  <c r="FWW9" i="7"/>
  <c r="FWY9" i="7"/>
  <c r="FXA9" i="7"/>
  <c r="FXC9" i="7"/>
  <c r="FXE9" i="7"/>
  <c r="FXG9" i="7"/>
  <c r="FXI9" i="7"/>
  <c r="FXK9" i="7"/>
  <c r="FXM9" i="7"/>
  <c r="FXO9" i="7"/>
  <c r="FXQ9" i="7"/>
  <c r="FXS9" i="7"/>
  <c r="FXU9" i="7"/>
  <c r="FXW9" i="7"/>
  <c r="FXY9" i="7"/>
  <c r="FYA9" i="7"/>
  <c r="FYC9" i="7"/>
  <c r="FYE9" i="7"/>
  <c r="FYG9" i="7"/>
  <c r="FYI9" i="7"/>
  <c r="FYK9" i="7"/>
  <c r="FYM9" i="7"/>
  <c r="FYO9" i="7"/>
  <c r="FYQ9" i="7"/>
  <c r="FYS9" i="7"/>
  <c r="FYU9" i="7"/>
  <c r="FYW9" i="7"/>
  <c r="FYY9" i="7"/>
  <c r="FZA9" i="7"/>
  <c r="FZC9" i="7"/>
  <c r="FZE9" i="7"/>
  <c r="FZG9" i="7"/>
  <c r="FZI9" i="7"/>
  <c r="FZK9" i="7"/>
  <c r="FZM9" i="7"/>
  <c r="FZO9" i="7"/>
  <c r="FZQ9" i="7"/>
  <c r="FZS9" i="7"/>
  <c r="FZU9" i="7"/>
  <c r="FZW9" i="7"/>
  <c r="FZY9" i="7"/>
  <c r="GAA9" i="7"/>
  <c r="GAC9" i="7"/>
  <c r="GAE9" i="7"/>
  <c r="GAG9" i="7"/>
  <c r="GAI9" i="7"/>
  <c r="GAK9" i="7"/>
  <c r="GAM9" i="7"/>
  <c r="GAO9" i="7"/>
  <c r="GAQ9" i="7"/>
  <c r="GAS9" i="7"/>
  <c r="GAU9" i="7"/>
  <c r="GAW9" i="7"/>
  <c r="GAY9" i="7"/>
  <c r="GBA9" i="7"/>
  <c r="GBC9" i="7"/>
  <c r="GBE9" i="7"/>
  <c r="GBG9" i="7"/>
  <c r="GBI9" i="7"/>
  <c r="GBK9" i="7"/>
  <c r="GBM9" i="7"/>
  <c r="GBO9" i="7"/>
  <c r="GBQ9" i="7"/>
  <c r="GBS9" i="7"/>
  <c r="GBU9" i="7"/>
  <c r="GBW9" i="7"/>
  <c r="GBY9" i="7"/>
  <c r="GCA9" i="7"/>
  <c r="GCC9" i="7"/>
  <c r="GCE9" i="7"/>
  <c r="GCG9" i="7"/>
  <c r="GCI9" i="7"/>
  <c r="GCK9" i="7"/>
  <c r="GCM9" i="7"/>
  <c r="GCO9" i="7"/>
  <c r="GCQ9" i="7"/>
  <c r="GCS9" i="7"/>
  <c r="GCU9" i="7"/>
  <c r="GCW9" i="7"/>
  <c r="GCY9" i="7"/>
  <c r="GDA9" i="7"/>
  <c r="GDC9" i="7"/>
  <c r="GDE9" i="7"/>
  <c r="GDG9" i="7"/>
  <c r="GDI9" i="7"/>
  <c r="GDK9" i="7"/>
  <c r="GDM9" i="7"/>
  <c r="GDO9" i="7"/>
  <c r="GDQ9" i="7"/>
  <c r="GDS9" i="7"/>
  <c r="GDU9" i="7"/>
  <c r="GDW9" i="7"/>
  <c r="GDY9" i="7"/>
  <c r="GEA9" i="7"/>
  <c r="GEC9" i="7"/>
  <c r="GEE9" i="7"/>
  <c r="GEG9" i="7"/>
  <c r="GEI9" i="7"/>
  <c r="GEK9" i="7"/>
  <c r="GEM9" i="7"/>
  <c r="GEO9" i="7"/>
  <c r="GEQ9" i="7"/>
  <c r="GES9" i="7"/>
  <c r="GEU9" i="7"/>
  <c r="GEW9" i="7"/>
  <c r="GEY9" i="7"/>
  <c r="GFA9" i="7"/>
  <c r="GFC9" i="7"/>
  <c r="GFE9" i="7"/>
  <c r="GFG9" i="7"/>
  <c r="GFI9" i="7"/>
  <c r="GFK9" i="7"/>
  <c r="GFM9" i="7"/>
  <c r="GFO9" i="7"/>
  <c r="GFQ9" i="7"/>
  <c r="GFS9" i="7"/>
  <c r="GFU9" i="7"/>
  <c r="GFW9" i="7"/>
  <c r="GFY9" i="7"/>
  <c r="GGA9" i="7"/>
  <c r="GGC9" i="7"/>
  <c r="GGE9" i="7"/>
  <c r="GGG9" i="7"/>
  <c r="GGI9" i="7"/>
  <c r="GGK9" i="7"/>
  <c r="GGM9" i="7"/>
  <c r="GGO9" i="7"/>
  <c r="GGQ9" i="7"/>
  <c r="GGS9" i="7"/>
  <c r="GGU9" i="7"/>
  <c r="GGW9" i="7"/>
  <c r="GGY9" i="7"/>
  <c r="GHA9" i="7"/>
  <c r="GHC9" i="7"/>
  <c r="GHE9" i="7"/>
  <c r="GHG9" i="7"/>
  <c r="GHI9" i="7"/>
  <c r="GHK9" i="7"/>
  <c r="GHM9" i="7"/>
  <c r="GHO9" i="7"/>
  <c r="GHQ9" i="7"/>
  <c r="GHS9" i="7"/>
  <c r="GHU9" i="7"/>
  <c r="GHW9" i="7"/>
  <c r="GHY9" i="7"/>
  <c r="GIA9" i="7"/>
  <c r="GIC9" i="7"/>
  <c r="GIE9" i="7"/>
  <c r="GIG9" i="7"/>
  <c r="GII9" i="7"/>
  <c r="GIK9" i="7"/>
  <c r="GIM9" i="7"/>
  <c r="GIO9" i="7"/>
  <c r="GIQ9" i="7"/>
  <c r="GIS9" i="7"/>
  <c r="GIU9" i="7"/>
  <c r="GIW9" i="7"/>
  <c r="GIY9" i="7"/>
  <c r="GJA9" i="7"/>
  <c r="GJC9" i="7"/>
  <c r="GJE9" i="7"/>
  <c r="GJG9" i="7"/>
  <c r="GJI9" i="7"/>
  <c r="GJK9" i="7"/>
  <c r="GJM9" i="7"/>
  <c r="GJO9" i="7"/>
  <c r="GJQ9" i="7"/>
  <c r="GJS9" i="7"/>
  <c r="GJU9" i="7"/>
  <c r="GJW9" i="7"/>
  <c r="GJY9" i="7"/>
  <c r="GKA9" i="7"/>
  <c r="GKC9" i="7"/>
  <c r="GKE9" i="7"/>
  <c r="GKG9" i="7"/>
  <c r="GKI9" i="7"/>
  <c r="GKK9" i="7"/>
  <c r="GKM9" i="7"/>
  <c r="GKO9" i="7"/>
  <c r="GKQ9" i="7"/>
  <c r="GKS9" i="7"/>
  <c r="GKU9" i="7"/>
  <c r="GKW9" i="7"/>
  <c r="GKY9" i="7"/>
  <c r="GLA9" i="7"/>
  <c r="GLC9" i="7"/>
  <c r="GLE9" i="7"/>
  <c r="GLG9" i="7"/>
  <c r="GLI9" i="7"/>
  <c r="GLK9" i="7"/>
  <c r="GLM9" i="7"/>
  <c r="GLO9" i="7"/>
  <c r="GLQ9" i="7"/>
  <c r="GLS9" i="7"/>
  <c r="GLU9" i="7"/>
  <c r="GLW9" i="7"/>
  <c r="GLY9" i="7"/>
  <c r="GMA9" i="7"/>
  <c r="GMC9" i="7"/>
  <c r="GME9" i="7"/>
  <c r="GMG9" i="7"/>
  <c r="GMI9" i="7"/>
  <c r="GMK9" i="7"/>
  <c r="GMM9" i="7"/>
  <c r="GMO9" i="7"/>
  <c r="GMQ9" i="7"/>
  <c r="GMS9" i="7"/>
  <c r="GMU9" i="7"/>
  <c r="GMW9" i="7"/>
  <c r="GMY9" i="7"/>
  <c r="GNA9" i="7"/>
  <c r="GNC9" i="7"/>
  <c r="GNE9" i="7"/>
  <c r="GNG9" i="7"/>
  <c r="GNI9" i="7"/>
  <c r="GNK9" i="7"/>
  <c r="GNM9" i="7"/>
  <c r="GNO9" i="7"/>
  <c r="GNQ9" i="7"/>
  <c r="GNS9" i="7"/>
  <c r="GNU9" i="7"/>
  <c r="GNW9" i="7"/>
  <c r="GNY9" i="7"/>
  <c r="GOA9" i="7"/>
  <c r="GOC9" i="7"/>
  <c r="GOE9" i="7"/>
  <c r="GOG9" i="7"/>
  <c r="GOI9" i="7"/>
  <c r="GOK9" i="7"/>
  <c r="GOM9" i="7"/>
  <c r="GOO9" i="7"/>
  <c r="GOQ9" i="7"/>
  <c r="GOS9" i="7"/>
  <c r="GOU9" i="7"/>
  <c r="GOW9" i="7"/>
  <c r="GOY9" i="7"/>
  <c r="GPA9" i="7"/>
  <c r="GPC9" i="7"/>
  <c r="GPE9" i="7"/>
  <c r="GPG9" i="7"/>
  <c r="GPI9" i="7"/>
  <c r="GPK9" i="7"/>
  <c r="GPM9" i="7"/>
  <c r="GPO9" i="7"/>
  <c r="GPQ9" i="7"/>
  <c r="GPS9" i="7"/>
  <c r="GPU9" i="7"/>
  <c r="GPW9" i="7"/>
  <c r="GPY9" i="7"/>
  <c r="GQA9" i="7"/>
  <c r="GQC9" i="7"/>
  <c r="GQE9" i="7"/>
  <c r="GQG9" i="7"/>
  <c r="GQI9" i="7"/>
  <c r="GQK9" i="7"/>
  <c r="GQM9" i="7"/>
  <c r="GQO9" i="7"/>
  <c r="GQQ9" i="7"/>
  <c r="GQS9" i="7"/>
  <c r="GQU9" i="7"/>
  <c r="GQW9" i="7"/>
  <c r="GQY9" i="7"/>
  <c r="GRA9" i="7"/>
  <c r="GRC9" i="7"/>
  <c r="GRE9" i="7"/>
  <c r="GRG9" i="7"/>
  <c r="GRI9" i="7"/>
  <c r="GRK9" i="7"/>
  <c r="GRM9" i="7"/>
  <c r="GRO9" i="7"/>
  <c r="GRQ9" i="7"/>
  <c r="GRS9" i="7"/>
  <c r="GRU9" i="7"/>
  <c r="GRW9" i="7"/>
  <c r="GRY9" i="7"/>
  <c r="GSA9" i="7"/>
  <c r="GSC9" i="7"/>
  <c r="GSE9" i="7"/>
  <c r="GSG9" i="7"/>
  <c r="GSI9" i="7"/>
  <c r="GSK9" i="7"/>
  <c r="GSM9" i="7"/>
  <c r="GSO9" i="7"/>
  <c r="GSQ9" i="7"/>
  <c r="GSS9" i="7"/>
  <c r="GSU9" i="7"/>
  <c r="GSW9" i="7"/>
  <c r="GSY9" i="7"/>
  <c r="GTA9" i="7"/>
  <c r="GTC9" i="7"/>
  <c r="GTE9" i="7"/>
  <c r="GTG9" i="7"/>
  <c r="GTI9" i="7"/>
  <c r="GTK9" i="7"/>
  <c r="GTM9" i="7"/>
  <c r="GTO9" i="7"/>
  <c r="GTQ9" i="7"/>
  <c r="GTS9" i="7"/>
  <c r="GTU9" i="7"/>
  <c r="GTW9" i="7"/>
  <c r="GTY9" i="7"/>
  <c r="GUA9" i="7"/>
  <c r="GUC9" i="7"/>
  <c r="GUE9" i="7"/>
  <c r="GUG9" i="7"/>
  <c r="GUI9" i="7"/>
  <c r="GUK9" i="7"/>
  <c r="GUM9" i="7"/>
  <c r="GUO9" i="7"/>
  <c r="GUQ9" i="7"/>
  <c r="GUS9" i="7"/>
  <c r="GUU9" i="7"/>
  <c r="GUW9" i="7"/>
  <c r="GUY9" i="7"/>
  <c r="GVA9" i="7"/>
  <c r="GVC9" i="7"/>
  <c r="GVE9" i="7"/>
  <c r="GVG9" i="7"/>
  <c r="GVI9" i="7"/>
  <c r="GVK9" i="7"/>
  <c r="GVM9" i="7"/>
  <c r="GVO9" i="7"/>
  <c r="GVQ9" i="7"/>
  <c r="GVS9" i="7"/>
  <c r="GVU9" i="7"/>
  <c r="GVW9" i="7"/>
  <c r="GVY9" i="7"/>
  <c r="GWA9" i="7"/>
  <c r="GWC9" i="7"/>
  <c r="GWE9" i="7"/>
  <c r="GWG9" i="7"/>
  <c r="GWI9" i="7"/>
  <c r="GWK9" i="7"/>
  <c r="GWM9" i="7"/>
  <c r="GWO9" i="7"/>
  <c r="GWQ9" i="7"/>
  <c r="GWS9" i="7"/>
  <c r="GWU9" i="7"/>
  <c r="GWW9" i="7"/>
  <c r="GWY9" i="7"/>
  <c r="GXA9" i="7"/>
  <c r="GXC9" i="7"/>
  <c r="GXE9" i="7"/>
  <c r="GXG9" i="7"/>
  <c r="GXI9" i="7"/>
  <c r="GXK9" i="7"/>
  <c r="GXM9" i="7"/>
  <c r="GXO9" i="7"/>
  <c r="GXQ9" i="7"/>
  <c r="GXS9" i="7"/>
  <c r="GXU9" i="7"/>
  <c r="GXW9" i="7"/>
  <c r="GXY9" i="7"/>
  <c r="GYA9" i="7"/>
  <c r="GYC9" i="7"/>
  <c r="GYE9" i="7"/>
  <c r="GYG9" i="7"/>
  <c r="GYI9" i="7"/>
  <c r="GYK9" i="7"/>
  <c r="GYM9" i="7"/>
  <c r="GYO9" i="7"/>
  <c r="GYQ9" i="7"/>
  <c r="GYS9" i="7"/>
  <c r="GYU9" i="7"/>
  <c r="GYW9" i="7"/>
  <c r="GYY9" i="7"/>
  <c r="GZA9" i="7"/>
  <c r="GZC9" i="7"/>
  <c r="GZE9" i="7"/>
  <c r="GZG9" i="7"/>
  <c r="GZI9" i="7"/>
  <c r="GZK9" i="7"/>
  <c r="GZM9" i="7"/>
  <c r="GZO9" i="7"/>
  <c r="GZQ9" i="7"/>
  <c r="GZS9" i="7"/>
  <c r="GZU9" i="7"/>
  <c r="GZW9" i="7"/>
  <c r="GZY9" i="7"/>
  <c r="HAA9" i="7"/>
  <c r="HAC9" i="7"/>
  <c r="HAE9" i="7"/>
  <c r="HAG9" i="7"/>
  <c r="HAI9" i="7"/>
  <c r="HAK9" i="7"/>
  <c r="HAM9" i="7"/>
  <c r="HAO9" i="7"/>
  <c r="HAQ9" i="7"/>
  <c r="HAS9" i="7"/>
  <c r="HAU9" i="7"/>
  <c r="HAW9" i="7"/>
  <c r="HAY9" i="7"/>
  <c r="HBA9" i="7"/>
  <c r="HBC9" i="7"/>
  <c r="HBE9" i="7"/>
  <c r="HBG9" i="7"/>
  <c r="HBI9" i="7"/>
  <c r="HBK9" i="7"/>
  <c r="HBM9" i="7"/>
  <c r="HBO9" i="7"/>
  <c r="HBQ9" i="7"/>
  <c r="HBS9" i="7"/>
  <c r="HBU9" i="7"/>
  <c r="HBW9" i="7"/>
  <c r="HBY9" i="7"/>
  <c r="HCA9" i="7"/>
  <c r="HCC9" i="7"/>
  <c r="HCE9" i="7"/>
  <c r="HCG9" i="7"/>
  <c r="HCI9" i="7"/>
  <c r="HCK9" i="7"/>
  <c r="HCM9" i="7"/>
  <c r="HCO9" i="7"/>
  <c r="HCQ9" i="7"/>
  <c r="HCS9" i="7"/>
  <c r="HCU9" i="7"/>
  <c r="HCW9" i="7"/>
  <c r="HCY9" i="7"/>
  <c r="HDA9" i="7"/>
  <c r="HDC9" i="7"/>
  <c r="HDE9" i="7"/>
  <c r="HDG9" i="7"/>
  <c r="HDI9" i="7"/>
  <c r="HDK9" i="7"/>
  <c r="HDM9" i="7"/>
  <c r="HDO9" i="7"/>
  <c r="HDQ9" i="7"/>
  <c r="HDS9" i="7"/>
  <c r="HDU9" i="7"/>
  <c r="HDW9" i="7"/>
  <c r="HDY9" i="7"/>
  <c r="HEA9" i="7"/>
  <c r="HEC9" i="7"/>
  <c r="HEE9" i="7"/>
  <c r="HEG9" i="7"/>
  <c r="HEI9" i="7"/>
  <c r="HEK9" i="7"/>
  <c r="HEM9" i="7"/>
  <c r="HEO9" i="7"/>
  <c r="HEQ9" i="7"/>
  <c r="HES9" i="7"/>
  <c r="HEU9" i="7"/>
  <c r="HEW9" i="7"/>
  <c r="HEY9" i="7"/>
  <c r="HFA9" i="7"/>
  <c r="HFC9" i="7"/>
  <c r="HFE9" i="7"/>
  <c r="HFG9" i="7"/>
  <c r="HFI9" i="7"/>
  <c r="HFK9" i="7"/>
  <c r="HFM9" i="7"/>
  <c r="HFO9" i="7"/>
  <c r="HFQ9" i="7"/>
  <c r="HFS9" i="7"/>
  <c r="HFU9" i="7"/>
  <c r="HFW9" i="7"/>
  <c r="HFY9" i="7"/>
  <c r="HGA9" i="7"/>
  <c r="HGC9" i="7"/>
  <c r="HGE9" i="7"/>
  <c r="HGG9" i="7"/>
  <c r="HGI9" i="7"/>
  <c r="HGK9" i="7"/>
  <c r="HGM9" i="7"/>
  <c r="HGO9" i="7"/>
  <c r="HGQ9" i="7"/>
  <c r="HGS9" i="7"/>
  <c r="HGU9" i="7"/>
  <c r="HGW9" i="7"/>
  <c r="HGY9" i="7"/>
  <c r="HHA9" i="7"/>
  <c r="HHC9" i="7"/>
  <c r="HHE9" i="7"/>
  <c r="HHG9" i="7"/>
  <c r="HHI9" i="7"/>
  <c r="HHK9" i="7"/>
  <c r="HHM9" i="7"/>
  <c r="HHO9" i="7"/>
  <c r="HHQ9" i="7"/>
  <c r="HHS9" i="7"/>
  <c r="HHU9" i="7"/>
  <c r="HHW9" i="7"/>
  <c r="HHY9" i="7"/>
  <c r="HIA9" i="7"/>
  <c r="HIC9" i="7"/>
  <c r="HIE9" i="7"/>
  <c r="HIG9" i="7"/>
  <c r="HII9" i="7"/>
  <c r="HIK9" i="7"/>
  <c r="HIM9" i="7"/>
  <c r="HIO9" i="7"/>
  <c r="HIQ9" i="7"/>
  <c r="HIS9" i="7"/>
  <c r="HIU9" i="7"/>
  <c r="HIW9" i="7"/>
  <c r="HIY9" i="7"/>
  <c r="HJA9" i="7"/>
  <c r="HJC9" i="7"/>
  <c r="HJE9" i="7"/>
  <c r="HJG9" i="7"/>
  <c r="HJI9" i="7"/>
  <c r="HJK9" i="7"/>
  <c r="HJM9" i="7"/>
  <c r="HJO9" i="7"/>
  <c r="HJQ9" i="7"/>
  <c r="HJS9" i="7"/>
  <c r="HJU9" i="7"/>
  <c r="HJW9" i="7"/>
  <c r="HJY9" i="7"/>
  <c r="HKA9" i="7"/>
  <c r="HKC9" i="7"/>
  <c r="HKE9" i="7"/>
  <c r="HKG9" i="7"/>
  <c r="HKI9" i="7"/>
  <c r="HKK9" i="7"/>
  <c r="HKM9" i="7"/>
  <c r="HKO9" i="7"/>
  <c r="HKQ9" i="7"/>
  <c r="HKS9" i="7"/>
  <c r="HKU9" i="7"/>
  <c r="HKW9" i="7"/>
  <c r="HKY9" i="7"/>
  <c r="HLA9" i="7"/>
  <c r="HLC9" i="7"/>
  <c r="HLE9" i="7"/>
  <c r="HLG9" i="7"/>
  <c r="HLI9" i="7"/>
  <c r="HLK9" i="7"/>
  <c r="HLM9" i="7"/>
  <c r="HLO9" i="7"/>
  <c r="HLQ9" i="7"/>
  <c r="HLS9" i="7"/>
  <c r="HLU9" i="7"/>
  <c r="HLW9" i="7"/>
  <c r="HLY9" i="7"/>
  <c r="HMA9" i="7"/>
  <c r="HMC9" i="7"/>
  <c r="HME9" i="7"/>
  <c r="HMG9" i="7"/>
  <c r="HMI9" i="7"/>
  <c r="HMK9" i="7"/>
  <c r="HMM9" i="7"/>
  <c r="HMO9" i="7"/>
  <c r="HMQ9" i="7"/>
  <c r="HMS9" i="7"/>
  <c r="HMU9" i="7"/>
  <c r="HMW9" i="7"/>
  <c r="HMY9" i="7"/>
  <c r="HNA9" i="7"/>
  <c r="HNC9" i="7"/>
  <c r="HNE9" i="7"/>
  <c r="HNG9" i="7"/>
  <c r="HNI9" i="7"/>
  <c r="HNK9" i="7"/>
  <c r="HNM9" i="7"/>
  <c r="HNO9" i="7"/>
  <c r="HNQ9" i="7"/>
  <c r="HNS9" i="7"/>
  <c r="HNU9" i="7"/>
  <c r="HNW9" i="7"/>
  <c r="HNY9" i="7"/>
  <c r="HOA9" i="7"/>
  <c r="HOC9" i="7"/>
  <c r="HOE9" i="7"/>
  <c r="HOG9" i="7"/>
  <c r="HOI9" i="7"/>
  <c r="HOK9" i="7"/>
  <c r="HOM9" i="7"/>
  <c r="HOO9" i="7"/>
  <c r="HOQ9" i="7"/>
  <c r="HOS9" i="7"/>
  <c r="HOU9" i="7"/>
  <c r="HOW9" i="7"/>
  <c r="HOY9" i="7"/>
  <c r="HPA9" i="7"/>
  <c r="HPC9" i="7"/>
  <c r="HPE9" i="7"/>
  <c r="HPG9" i="7"/>
  <c r="HPI9" i="7"/>
  <c r="HPK9" i="7"/>
  <c r="HPM9" i="7"/>
  <c r="HPO9" i="7"/>
  <c r="HPQ9" i="7"/>
  <c r="HPS9" i="7"/>
  <c r="HPU9" i="7"/>
  <c r="HPW9" i="7"/>
  <c r="HPY9" i="7"/>
  <c r="HQA9" i="7"/>
  <c r="HQC9" i="7"/>
  <c r="HQE9" i="7"/>
  <c r="HQG9" i="7"/>
  <c r="HQI9" i="7"/>
  <c r="HQK9" i="7"/>
  <c r="HQM9" i="7"/>
  <c r="HQO9" i="7"/>
  <c r="HQQ9" i="7"/>
  <c r="HQS9" i="7"/>
  <c r="HQU9" i="7"/>
  <c r="HQW9" i="7"/>
  <c r="HQY9" i="7"/>
  <c r="HRA9" i="7"/>
  <c r="HRC9" i="7"/>
  <c r="HRE9" i="7"/>
  <c r="HRG9" i="7"/>
  <c r="HRI9" i="7"/>
  <c r="HRK9" i="7"/>
  <c r="HRM9" i="7"/>
  <c r="HRO9" i="7"/>
  <c r="HRQ9" i="7"/>
  <c r="HRS9" i="7"/>
  <c r="HRU9" i="7"/>
  <c r="HRW9" i="7"/>
  <c r="HRY9" i="7"/>
  <c r="HSA9" i="7"/>
  <c r="HSC9" i="7"/>
  <c r="HSE9" i="7"/>
  <c r="HSG9" i="7"/>
  <c r="HSI9" i="7"/>
  <c r="HSK9" i="7"/>
  <c r="HSM9" i="7"/>
  <c r="HSO9" i="7"/>
  <c r="HSQ9" i="7"/>
  <c r="HSS9" i="7"/>
  <c r="HSU9" i="7"/>
  <c r="HSW9" i="7"/>
  <c r="HSY9" i="7"/>
  <c r="HTA9" i="7"/>
  <c r="HTC9" i="7"/>
  <c r="HTE9" i="7"/>
  <c r="HTG9" i="7"/>
  <c r="HTI9" i="7"/>
  <c r="HTK9" i="7"/>
  <c r="HTM9" i="7"/>
  <c r="HTO9" i="7"/>
  <c r="HTQ9" i="7"/>
  <c r="HTS9" i="7"/>
  <c r="HTU9" i="7"/>
  <c r="HTW9" i="7"/>
  <c r="HTY9" i="7"/>
  <c r="HUA9" i="7"/>
  <c r="HUC9" i="7"/>
  <c r="HUE9" i="7"/>
  <c r="HUG9" i="7"/>
  <c r="HUI9" i="7"/>
  <c r="HUK9" i="7"/>
  <c r="HUM9" i="7"/>
  <c r="HUO9" i="7"/>
  <c r="HUQ9" i="7"/>
  <c r="HUS9" i="7"/>
  <c r="HUU9" i="7"/>
  <c r="HUW9" i="7"/>
  <c r="HUY9" i="7"/>
  <c r="HVA9" i="7"/>
  <c r="HVC9" i="7"/>
  <c r="HVE9" i="7"/>
  <c r="HVG9" i="7"/>
  <c r="HVI9" i="7"/>
  <c r="HVK9" i="7"/>
  <c r="HVM9" i="7"/>
  <c r="HVO9" i="7"/>
  <c r="HVQ9" i="7"/>
  <c r="HVS9" i="7"/>
  <c r="HVU9" i="7"/>
  <c r="HVW9" i="7"/>
  <c r="HVY9" i="7"/>
  <c r="HWA9" i="7"/>
  <c r="HWC9" i="7"/>
  <c r="HWE9" i="7"/>
  <c r="HWG9" i="7"/>
  <c r="HWI9" i="7"/>
  <c r="HWK9" i="7"/>
  <c r="HWM9" i="7"/>
  <c r="HWO9" i="7"/>
  <c r="HWQ9" i="7"/>
  <c r="HWS9" i="7"/>
  <c r="HWU9" i="7"/>
  <c r="HWW9" i="7"/>
  <c r="HWY9" i="7"/>
  <c r="HXA9" i="7"/>
  <c r="HXC9" i="7"/>
  <c r="HXE9" i="7"/>
  <c r="HXG9" i="7"/>
  <c r="HXI9" i="7"/>
  <c r="HXK9" i="7"/>
  <c r="HXM9" i="7"/>
  <c r="HXO9" i="7"/>
  <c r="HXQ9" i="7"/>
  <c r="HXS9" i="7"/>
  <c r="HXU9" i="7"/>
  <c r="HXW9" i="7"/>
  <c r="HXY9" i="7"/>
  <c r="HYA9" i="7"/>
  <c r="HYC9" i="7"/>
  <c r="HYE9" i="7"/>
  <c r="HYG9" i="7"/>
  <c r="HYI9" i="7"/>
  <c r="HYK9" i="7"/>
  <c r="HYM9" i="7"/>
  <c r="HYO9" i="7"/>
  <c r="HYQ9" i="7"/>
  <c r="HYS9" i="7"/>
  <c r="HYU9" i="7"/>
  <c r="HYW9" i="7"/>
  <c r="HYY9" i="7"/>
  <c r="HZA9" i="7"/>
  <c r="HZC9" i="7"/>
  <c r="HZE9" i="7"/>
  <c r="HZG9" i="7"/>
  <c r="HZI9" i="7"/>
  <c r="HZK9" i="7"/>
  <c r="HZM9" i="7"/>
  <c r="HZO9" i="7"/>
  <c r="HZQ9" i="7"/>
  <c r="HZS9" i="7"/>
  <c r="HZU9" i="7"/>
  <c r="HZW9" i="7"/>
  <c r="HZY9" i="7"/>
  <c r="IAA9" i="7"/>
  <c r="IAC9" i="7"/>
  <c r="IAE9" i="7"/>
  <c r="IAG9" i="7"/>
  <c r="IAI9" i="7"/>
  <c r="IAK9" i="7"/>
  <c r="IAM9" i="7"/>
  <c r="IAO9" i="7"/>
  <c r="IAQ9" i="7"/>
  <c r="IAS9" i="7"/>
  <c r="IAU9" i="7"/>
  <c r="IAW9" i="7"/>
  <c r="IAY9" i="7"/>
  <c r="IBA9" i="7"/>
  <c r="IBC9" i="7"/>
  <c r="IBE9" i="7"/>
  <c r="IBG9" i="7"/>
  <c r="IBI9" i="7"/>
  <c r="IBK9" i="7"/>
  <c r="IBM9" i="7"/>
  <c r="IBO9" i="7"/>
  <c r="IBQ9" i="7"/>
  <c r="IBS9" i="7"/>
  <c r="IBU9" i="7"/>
  <c r="IBW9" i="7"/>
  <c r="IBY9" i="7"/>
  <c r="ICA9" i="7"/>
  <c r="ICC9" i="7"/>
  <c r="ICE9" i="7"/>
  <c r="ICG9" i="7"/>
  <c r="ICI9" i="7"/>
  <c r="ICK9" i="7"/>
  <c r="ICM9" i="7"/>
  <c r="ICO9" i="7"/>
  <c r="ICQ9" i="7"/>
  <c r="ICS9" i="7"/>
  <c r="ICU9" i="7"/>
  <c r="ICW9" i="7"/>
  <c r="ICY9" i="7"/>
  <c r="IDA9" i="7"/>
  <c r="IDC9" i="7"/>
  <c r="IDE9" i="7"/>
  <c r="IDG9" i="7"/>
  <c r="IDI9" i="7"/>
  <c r="IDK9" i="7"/>
  <c r="IDM9" i="7"/>
  <c r="IDO9" i="7"/>
  <c r="IDQ9" i="7"/>
  <c r="IDS9" i="7"/>
  <c r="IDU9" i="7"/>
  <c r="IDW9" i="7"/>
  <c r="IDY9" i="7"/>
  <c r="IEA9" i="7"/>
  <c r="IEC9" i="7"/>
  <c r="IEE9" i="7"/>
  <c r="IEG9" i="7"/>
  <c r="IEI9" i="7"/>
  <c r="IEK9" i="7"/>
  <c r="IEM9" i="7"/>
  <c r="IEO9" i="7"/>
  <c r="IEQ9" i="7"/>
  <c r="IES9" i="7"/>
  <c r="IEU9" i="7"/>
  <c r="IEW9" i="7"/>
  <c r="IEY9" i="7"/>
  <c r="IFA9" i="7"/>
  <c r="IFC9" i="7"/>
  <c r="IFE9" i="7"/>
  <c r="IFG9" i="7"/>
  <c r="IFI9" i="7"/>
  <c r="IFK9" i="7"/>
  <c r="IFM9" i="7"/>
  <c r="IFO9" i="7"/>
  <c r="IFQ9" i="7"/>
  <c r="IFS9" i="7"/>
  <c r="IFU9" i="7"/>
  <c r="IFW9" i="7"/>
  <c r="IFY9" i="7"/>
  <c r="IGA9" i="7"/>
  <c r="IGC9" i="7"/>
  <c r="IGE9" i="7"/>
  <c r="IGG9" i="7"/>
  <c r="IGI9" i="7"/>
  <c r="IGK9" i="7"/>
  <c r="IGM9" i="7"/>
  <c r="IGO9" i="7"/>
  <c r="IGQ9" i="7"/>
  <c r="IGS9" i="7"/>
  <c r="IGU9" i="7"/>
  <c r="IGW9" i="7"/>
  <c r="IGY9" i="7"/>
  <c r="IHA9" i="7"/>
  <c r="IHC9" i="7"/>
  <c r="IHE9" i="7"/>
  <c r="IHG9" i="7"/>
  <c r="IHI9" i="7"/>
  <c r="IHK9" i="7"/>
  <c r="IHM9" i="7"/>
  <c r="IHO9" i="7"/>
  <c r="IHQ9" i="7"/>
  <c r="IHS9" i="7"/>
  <c r="IHU9" i="7"/>
  <c r="IHW9" i="7"/>
  <c r="IHY9" i="7"/>
  <c r="IIA9" i="7"/>
  <c r="IIC9" i="7"/>
  <c r="IIE9" i="7"/>
  <c r="IIG9" i="7"/>
  <c r="III9" i="7"/>
  <c r="IIK9" i="7"/>
  <c r="IIM9" i="7"/>
  <c r="IIO9" i="7"/>
  <c r="IIQ9" i="7"/>
  <c r="IIS9" i="7"/>
  <c r="IIU9" i="7"/>
  <c r="IIW9" i="7"/>
  <c r="IIY9" i="7"/>
  <c r="IJA9" i="7"/>
  <c r="IJC9" i="7"/>
  <c r="IJE9" i="7"/>
  <c r="IJG9" i="7"/>
  <c r="IJI9" i="7"/>
  <c r="IJK9" i="7"/>
  <c r="IJM9" i="7"/>
  <c r="IJO9" i="7"/>
  <c r="IJQ9" i="7"/>
  <c r="IJS9" i="7"/>
  <c r="IJU9" i="7"/>
  <c r="IJW9" i="7"/>
  <c r="IJY9" i="7"/>
  <c r="IKA9" i="7"/>
  <c r="IKC9" i="7"/>
  <c r="IKE9" i="7"/>
  <c r="IKG9" i="7"/>
  <c r="IKI9" i="7"/>
  <c r="IKK9" i="7"/>
  <c r="IKM9" i="7"/>
  <c r="IKO9" i="7"/>
  <c r="IKQ9" i="7"/>
  <c r="IKS9" i="7"/>
  <c r="IKU9" i="7"/>
  <c r="IKW9" i="7"/>
  <c r="IKY9" i="7"/>
  <c r="ILA9" i="7"/>
  <c r="ILC9" i="7"/>
  <c r="ILE9" i="7"/>
  <c r="ILG9" i="7"/>
  <c r="ILI9" i="7"/>
  <c r="ILK9" i="7"/>
  <c r="ILM9" i="7"/>
  <c r="ILO9" i="7"/>
  <c r="ILQ9" i="7"/>
  <c r="ILS9" i="7"/>
  <c r="ILU9" i="7"/>
  <c r="ILW9" i="7"/>
  <c r="ILY9" i="7"/>
  <c r="IMA9" i="7"/>
  <c r="IMC9" i="7"/>
  <c r="IME9" i="7"/>
  <c r="IMG9" i="7"/>
  <c r="IMI9" i="7"/>
  <c r="IMK9" i="7"/>
  <c r="IMM9" i="7"/>
  <c r="IMO9" i="7"/>
  <c r="IMQ9" i="7"/>
  <c r="IMS9" i="7"/>
  <c r="IMU9" i="7"/>
  <c r="IMW9" i="7"/>
  <c r="IMY9" i="7"/>
  <c r="INA9" i="7"/>
  <c r="INC9" i="7"/>
  <c r="INE9" i="7"/>
  <c r="ING9" i="7"/>
  <c r="INI9" i="7"/>
  <c r="INK9" i="7"/>
  <c r="INM9" i="7"/>
  <c r="INO9" i="7"/>
  <c r="INQ9" i="7"/>
  <c r="INS9" i="7"/>
  <c r="INU9" i="7"/>
  <c r="INW9" i="7"/>
  <c r="INY9" i="7"/>
  <c r="IOA9" i="7"/>
  <c r="IOC9" i="7"/>
  <c r="IOE9" i="7"/>
  <c r="IOG9" i="7"/>
  <c r="IOI9" i="7"/>
  <c r="IOK9" i="7"/>
  <c r="IOM9" i="7"/>
  <c r="IOO9" i="7"/>
  <c r="IOQ9" i="7"/>
  <c r="IOS9" i="7"/>
  <c r="IOU9" i="7"/>
  <c r="IOW9" i="7"/>
  <c r="IOY9" i="7"/>
  <c r="IPA9" i="7"/>
  <c r="IPC9" i="7"/>
  <c r="IPE9" i="7"/>
  <c r="IPG9" i="7"/>
  <c r="IPI9" i="7"/>
  <c r="IPK9" i="7"/>
  <c r="IPM9" i="7"/>
  <c r="IPO9" i="7"/>
  <c r="IPQ9" i="7"/>
  <c r="IPS9" i="7"/>
  <c r="IPU9" i="7"/>
  <c r="IPW9" i="7"/>
  <c r="IPY9" i="7"/>
  <c r="IQA9" i="7"/>
  <c r="IQC9" i="7"/>
  <c r="IQE9" i="7"/>
  <c r="IQG9" i="7"/>
  <c r="IQI9" i="7"/>
  <c r="IQK9" i="7"/>
  <c r="IQM9" i="7"/>
  <c r="IQO9" i="7"/>
  <c r="IQQ9" i="7"/>
  <c r="IQS9" i="7"/>
  <c r="IQU9" i="7"/>
  <c r="IQW9" i="7"/>
  <c r="IQY9" i="7"/>
  <c r="IRA9" i="7"/>
  <c r="IRC9" i="7"/>
  <c r="IRE9" i="7"/>
  <c r="IRG9" i="7"/>
  <c r="IRI9" i="7"/>
  <c r="IRK9" i="7"/>
  <c r="IRM9" i="7"/>
  <c r="IRO9" i="7"/>
  <c r="IRQ9" i="7"/>
  <c r="IRS9" i="7"/>
  <c r="IRU9" i="7"/>
  <c r="IRW9" i="7"/>
  <c r="IRY9" i="7"/>
  <c r="ISA9" i="7"/>
  <c r="ISC9" i="7"/>
  <c r="ISE9" i="7"/>
  <c r="ISG9" i="7"/>
  <c r="ISI9" i="7"/>
  <c r="ISK9" i="7"/>
  <c r="ISM9" i="7"/>
  <c r="ISO9" i="7"/>
  <c r="ISQ9" i="7"/>
  <c r="ISS9" i="7"/>
  <c r="ISU9" i="7"/>
  <c r="ISW9" i="7"/>
  <c r="ISY9" i="7"/>
  <c r="ITA9" i="7"/>
  <c r="ITC9" i="7"/>
  <c r="ITE9" i="7"/>
  <c r="ITG9" i="7"/>
  <c r="ITI9" i="7"/>
  <c r="ITK9" i="7"/>
  <c r="ITM9" i="7"/>
  <c r="ITO9" i="7"/>
  <c r="ITQ9" i="7"/>
  <c r="ITS9" i="7"/>
  <c r="ITU9" i="7"/>
  <c r="ITW9" i="7"/>
  <c r="ITY9" i="7"/>
  <c r="IUA9" i="7"/>
  <c r="IUC9" i="7"/>
  <c r="IUE9" i="7"/>
  <c r="IUG9" i="7"/>
  <c r="IUI9" i="7"/>
  <c r="IUK9" i="7"/>
  <c r="IUM9" i="7"/>
  <c r="IUO9" i="7"/>
  <c r="IUQ9" i="7"/>
  <c r="IUS9" i="7"/>
  <c r="IUU9" i="7"/>
  <c r="IUW9" i="7"/>
  <c r="IUY9" i="7"/>
  <c r="IVA9" i="7"/>
  <c r="IVC9" i="7"/>
  <c r="IVE9" i="7"/>
  <c r="IVG9" i="7"/>
  <c r="IVI9" i="7"/>
  <c r="IVK9" i="7"/>
  <c r="IVM9" i="7"/>
  <c r="IVO9" i="7"/>
  <c r="IVQ9" i="7"/>
  <c r="IVS9" i="7"/>
  <c r="IVU9" i="7"/>
  <c r="IVW9" i="7"/>
  <c r="IVY9" i="7"/>
  <c r="IWA9" i="7"/>
  <c r="IWC9" i="7"/>
  <c r="IWE9" i="7"/>
  <c r="IWG9" i="7"/>
  <c r="IWI9" i="7"/>
  <c r="IWK9" i="7"/>
  <c r="IWM9" i="7"/>
  <c r="IWO9" i="7"/>
  <c r="IWQ9" i="7"/>
  <c r="IWS9" i="7"/>
  <c r="IWU9" i="7"/>
  <c r="IWW9" i="7"/>
  <c r="IWY9" i="7"/>
  <c r="IXA9" i="7"/>
  <c r="IXC9" i="7"/>
  <c r="IXE9" i="7"/>
  <c r="IXG9" i="7"/>
  <c r="IXI9" i="7"/>
  <c r="IXK9" i="7"/>
  <c r="IXM9" i="7"/>
  <c r="IXO9" i="7"/>
  <c r="IXQ9" i="7"/>
  <c r="IXS9" i="7"/>
  <c r="IXU9" i="7"/>
  <c r="IXW9" i="7"/>
  <c r="IXY9" i="7"/>
  <c r="IYA9" i="7"/>
  <c r="IYC9" i="7"/>
  <c r="IYE9" i="7"/>
  <c r="IYG9" i="7"/>
  <c r="IYI9" i="7"/>
  <c r="IYK9" i="7"/>
  <c r="IYM9" i="7"/>
  <c r="IYO9" i="7"/>
  <c r="IYQ9" i="7"/>
  <c r="IYS9" i="7"/>
  <c r="IYU9" i="7"/>
  <c r="IYW9" i="7"/>
  <c r="IYY9" i="7"/>
  <c r="IZA9" i="7"/>
  <c r="IZC9" i="7"/>
  <c r="IZE9" i="7"/>
  <c r="IZG9" i="7"/>
  <c r="IZI9" i="7"/>
  <c r="IZK9" i="7"/>
  <c r="IZM9" i="7"/>
  <c r="IZO9" i="7"/>
  <c r="IZQ9" i="7"/>
  <c r="IZS9" i="7"/>
  <c r="IZU9" i="7"/>
  <c r="IZW9" i="7"/>
  <c r="IZY9" i="7"/>
  <c r="JAA9" i="7"/>
  <c r="JAC9" i="7"/>
  <c r="JAE9" i="7"/>
  <c r="JAG9" i="7"/>
  <c r="JAI9" i="7"/>
  <c r="JAK9" i="7"/>
  <c r="JAM9" i="7"/>
  <c r="JAO9" i="7"/>
  <c r="JAQ9" i="7"/>
  <c r="JAS9" i="7"/>
  <c r="JAU9" i="7"/>
  <c r="JAW9" i="7"/>
  <c r="JAY9" i="7"/>
  <c r="JBA9" i="7"/>
  <c r="JBC9" i="7"/>
  <c r="JBE9" i="7"/>
  <c r="JBG9" i="7"/>
  <c r="JBI9" i="7"/>
  <c r="JBK9" i="7"/>
  <c r="JBM9" i="7"/>
  <c r="JBO9" i="7"/>
  <c r="JBQ9" i="7"/>
  <c r="JBS9" i="7"/>
  <c r="JBU9" i="7"/>
  <c r="JBW9" i="7"/>
  <c r="JBY9" i="7"/>
  <c r="JCA9" i="7"/>
  <c r="JCC9" i="7"/>
  <c r="JCE9" i="7"/>
  <c r="JCG9" i="7"/>
  <c r="JCI9" i="7"/>
  <c r="JCK9" i="7"/>
  <c r="JCM9" i="7"/>
  <c r="JCO9" i="7"/>
  <c r="JCQ9" i="7"/>
  <c r="JCS9" i="7"/>
  <c r="JCU9" i="7"/>
  <c r="JCW9" i="7"/>
  <c r="JCY9" i="7"/>
  <c r="JDA9" i="7"/>
  <c r="JDC9" i="7"/>
  <c r="JDE9" i="7"/>
  <c r="JDG9" i="7"/>
  <c r="JDI9" i="7"/>
  <c r="JDK9" i="7"/>
  <c r="JDM9" i="7"/>
  <c r="JDO9" i="7"/>
  <c r="JDQ9" i="7"/>
  <c r="JDS9" i="7"/>
  <c r="JDU9" i="7"/>
  <c r="JDW9" i="7"/>
  <c r="JDY9" i="7"/>
  <c r="JEA9" i="7"/>
  <c r="JEC9" i="7"/>
  <c r="JEE9" i="7"/>
  <c r="JEG9" i="7"/>
  <c r="JEI9" i="7"/>
  <c r="JEK9" i="7"/>
  <c r="JEM9" i="7"/>
  <c r="JEO9" i="7"/>
  <c r="JEQ9" i="7"/>
  <c r="JES9" i="7"/>
  <c r="JEU9" i="7"/>
  <c r="JEW9" i="7"/>
  <c r="JEY9" i="7"/>
  <c r="JFA9" i="7"/>
  <c r="JFC9" i="7"/>
  <c r="JFE9" i="7"/>
  <c r="JFG9" i="7"/>
  <c r="JFI9" i="7"/>
  <c r="JFK9" i="7"/>
  <c r="JFM9" i="7"/>
  <c r="JFO9" i="7"/>
  <c r="JFQ9" i="7"/>
  <c r="JFS9" i="7"/>
  <c r="JFU9" i="7"/>
  <c r="JFW9" i="7"/>
  <c r="JFY9" i="7"/>
  <c r="JGA9" i="7"/>
  <c r="JGC9" i="7"/>
  <c r="JGE9" i="7"/>
  <c r="JGG9" i="7"/>
  <c r="JGI9" i="7"/>
  <c r="JGK9" i="7"/>
  <c r="JGM9" i="7"/>
  <c r="JGO9" i="7"/>
  <c r="JGQ9" i="7"/>
  <c r="JGS9" i="7"/>
  <c r="JGU9" i="7"/>
  <c r="JGW9" i="7"/>
  <c r="JGY9" i="7"/>
  <c r="JHA9" i="7"/>
  <c r="JHC9" i="7"/>
  <c r="JHE9" i="7"/>
  <c r="JHG9" i="7"/>
  <c r="JHI9" i="7"/>
  <c r="JHK9" i="7"/>
  <c r="JHM9" i="7"/>
  <c r="JHO9" i="7"/>
  <c r="JHQ9" i="7"/>
  <c r="JHS9" i="7"/>
  <c r="JHU9" i="7"/>
  <c r="JHW9" i="7"/>
  <c r="JHY9" i="7"/>
  <c r="JIA9" i="7"/>
  <c r="JIC9" i="7"/>
  <c r="JIE9" i="7"/>
  <c r="JIG9" i="7"/>
  <c r="JII9" i="7"/>
  <c r="JIK9" i="7"/>
  <c r="JIM9" i="7"/>
  <c r="JIO9" i="7"/>
  <c r="JIQ9" i="7"/>
  <c r="JIS9" i="7"/>
  <c r="JIU9" i="7"/>
  <c r="JIW9" i="7"/>
  <c r="JIY9" i="7"/>
  <c r="JJA9" i="7"/>
  <c r="JJC9" i="7"/>
  <c r="JJE9" i="7"/>
  <c r="JJG9" i="7"/>
  <c r="JJI9" i="7"/>
  <c r="JJK9" i="7"/>
  <c r="JJM9" i="7"/>
  <c r="JJO9" i="7"/>
  <c r="JJQ9" i="7"/>
  <c r="JJS9" i="7"/>
  <c r="JJU9" i="7"/>
  <c r="JJW9" i="7"/>
  <c r="JJY9" i="7"/>
  <c r="JKA9" i="7"/>
  <c r="JKC9" i="7"/>
  <c r="JKE9" i="7"/>
  <c r="JKG9" i="7"/>
  <c r="JKI9" i="7"/>
  <c r="JKK9" i="7"/>
  <c r="JKM9" i="7"/>
  <c r="JKO9" i="7"/>
  <c r="JKQ9" i="7"/>
  <c r="JKS9" i="7"/>
  <c r="JKU9" i="7"/>
  <c r="JKW9" i="7"/>
  <c r="JKY9" i="7"/>
  <c r="JLA9" i="7"/>
  <c r="JLC9" i="7"/>
  <c r="JLE9" i="7"/>
  <c r="JLG9" i="7"/>
  <c r="JLI9" i="7"/>
  <c r="JLK9" i="7"/>
  <c r="JLM9" i="7"/>
  <c r="JLO9" i="7"/>
  <c r="JLQ9" i="7"/>
  <c r="JLS9" i="7"/>
  <c r="JLU9" i="7"/>
  <c r="JLW9" i="7"/>
  <c r="JLY9" i="7"/>
  <c r="JMA9" i="7"/>
  <c r="JMC9" i="7"/>
  <c r="JME9" i="7"/>
  <c r="JMG9" i="7"/>
  <c r="JMI9" i="7"/>
  <c r="JMK9" i="7"/>
  <c r="JMM9" i="7"/>
  <c r="JMO9" i="7"/>
  <c r="JMQ9" i="7"/>
  <c r="JMS9" i="7"/>
  <c r="JMU9" i="7"/>
  <c r="JMW9" i="7"/>
  <c r="JMY9" i="7"/>
  <c r="JNA9" i="7"/>
  <c r="JNC9" i="7"/>
  <c r="JNE9" i="7"/>
  <c r="JNG9" i="7"/>
  <c r="JNI9" i="7"/>
  <c r="JNK9" i="7"/>
  <c r="JNM9" i="7"/>
  <c r="JNO9" i="7"/>
  <c r="JNQ9" i="7"/>
  <c r="JNS9" i="7"/>
  <c r="JNU9" i="7"/>
  <c r="JNW9" i="7"/>
  <c r="JNY9" i="7"/>
  <c r="JOA9" i="7"/>
  <c r="JOC9" i="7"/>
  <c r="JOE9" i="7"/>
  <c r="JOG9" i="7"/>
  <c r="JOI9" i="7"/>
  <c r="JOK9" i="7"/>
  <c r="JOM9" i="7"/>
  <c r="JOO9" i="7"/>
  <c r="JOQ9" i="7"/>
  <c r="JOS9" i="7"/>
  <c r="JOU9" i="7"/>
  <c r="JOW9" i="7"/>
  <c r="JOY9" i="7"/>
  <c r="JPA9" i="7"/>
  <c r="JPC9" i="7"/>
  <c r="JPE9" i="7"/>
  <c r="JPG9" i="7"/>
  <c r="JPI9" i="7"/>
  <c r="JPK9" i="7"/>
  <c r="JPM9" i="7"/>
  <c r="JPO9" i="7"/>
  <c r="JPQ9" i="7"/>
  <c r="JPS9" i="7"/>
  <c r="JPU9" i="7"/>
  <c r="JPW9" i="7"/>
  <c r="JPY9" i="7"/>
  <c r="JQA9" i="7"/>
  <c r="JQC9" i="7"/>
  <c r="JQE9" i="7"/>
  <c r="JQG9" i="7"/>
  <c r="JQI9" i="7"/>
  <c r="JQK9" i="7"/>
  <c r="JQM9" i="7"/>
  <c r="JQO9" i="7"/>
  <c r="JQQ9" i="7"/>
  <c r="JQS9" i="7"/>
  <c r="JQU9" i="7"/>
  <c r="JQW9" i="7"/>
  <c r="JQY9" i="7"/>
  <c r="JRA9" i="7"/>
  <c r="JRC9" i="7"/>
  <c r="JRE9" i="7"/>
  <c r="JRG9" i="7"/>
  <c r="JRI9" i="7"/>
  <c r="JRK9" i="7"/>
  <c r="JRM9" i="7"/>
  <c r="JRO9" i="7"/>
  <c r="JRQ9" i="7"/>
  <c r="JRS9" i="7"/>
  <c r="JRU9" i="7"/>
  <c r="JRW9" i="7"/>
  <c r="JRY9" i="7"/>
  <c r="JSA9" i="7"/>
  <c r="JSC9" i="7"/>
  <c r="JSE9" i="7"/>
  <c r="JSG9" i="7"/>
  <c r="JSI9" i="7"/>
  <c r="JSK9" i="7"/>
  <c r="JSM9" i="7"/>
  <c r="JSO9" i="7"/>
  <c r="JSQ9" i="7"/>
  <c r="JSS9" i="7"/>
  <c r="JSU9" i="7"/>
  <c r="JSW9" i="7"/>
  <c r="JSY9" i="7"/>
  <c r="JTA9" i="7"/>
  <c r="JTC9" i="7"/>
  <c r="JTE9" i="7"/>
  <c r="JTG9" i="7"/>
  <c r="JTI9" i="7"/>
  <c r="JTK9" i="7"/>
  <c r="JTM9" i="7"/>
  <c r="JTO9" i="7"/>
  <c r="JTQ9" i="7"/>
  <c r="JTS9" i="7"/>
  <c r="JTU9" i="7"/>
  <c r="JTW9" i="7"/>
  <c r="JTY9" i="7"/>
  <c r="JUA9" i="7"/>
  <c r="JUC9" i="7"/>
  <c r="JUE9" i="7"/>
  <c r="JUG9" i="7"/>
  <c r="JUI9" i="7"/>
  <c r="JUK9" i="7"/>
  <c r="JUM9" i="7"/>
  <c r="JUO9" i="7"/>
  <c r="JUQ9" i="7"/>
  <c r="JUS9" i="7"/>
  <c r="JUU9" i="7"/>
  <c r="JUW9" i="7"/>
  <c r="JUY9" i="7"/>
  <c r="JVA9" i="7"/>
  <c r="JVC9" i="7"/>
  <c r="JVE9" i="7"/>
  <c r="JVG9" i="7"/>
  <c r="JVI9" i="7"/>
  <c r="JVK9" i="7"/>
  <c r="JVM9" i="7"/>
  <c r="JVO9" i="7"/>
  <c r="JVQ9" i="7"/>
  <c r="JVS9" i="7"/>
  <c r="JVU9" i="7"/>
  <c r="JVW9" i="7"/>
  <c r="JVY9" i="7"/>
  <c r="JWA9" i="7"/>
  <c r="JWC9" i="7"/>
  <c r="JWE9" i="7"/>
  <c r="JWG9" i="7"/>
  <c r="JWI9" i="7"/>
  <c r="JWK9" i="7"/>
  <c r="JWM9" i="7"/>
  <c r="JWO9" i="7"/>
  <c r="JWQ9" i="7"/>
  <c r="JWS9" i="7"/>
  <c r="JWU9" i="7"/>
  <c r="JWW9" i="7"/>
  <c r="JWY9" i="7"/>
  <c r="JXA9" i="7"/>
  <c r="JXC9" i="7"/>
  <c r="JXE9" i="7"/>
  <c r="JXG9" i="7"/>
  <c r="JXI9" i="7"/>
  <c r="JXK9" i="7"/>
  <c r="JXM9" i="7"/>
  <c r="JXO9" i="7"/>
  <c r="JXQ9" i="7"/>
  <c r="JXS9" i="7"/>
  <c r="JXU9" i="7"/>
  <c r="JXW9" i="7"/>
  <c r="JXY9" i="7"/>
  <c r="JYA9" i="7"/>
  <c r="JYC9" i="7"/>
  <c r="JYE9" i="7"/>
  <c r="JYG9" i="7"/>
  <c r="JYI9" i="7"/>
  <c r="JYK9" i="7"/>
  <c r="JYM9" i="7"/>
  <c r="JYO9" i="7"/>
  <c r="JYQ9" i="7"/>
  <c r="JYS9" i="7"/>
  <c r="JYU9" i="7"/>
  <c r="JYW9" i="7"/>
  <c r="JYY9" i="7"/>
  <c r="JZA9" i="7"/>
  <c r="JZC9" i="7"/>
  <c r="JZE9" i="7"/>
  <c r="JZG9" i="7"/>
  <c r="JZI9" i="7"/>
  <c r="JZK9" i="7"/>
  <c r="JZM9" i="7"/>
  <c r="JZO9" i="7"/>
  <c r="JZQ9" i="7"/>
  <c r="JZS9" i="7"/>
  <c r="JZU9" i="7"/>
  <c r="JZW9" i="7"/>
  <c r="JZY9" i="7"/>
  <c r="KAA9" i="7"/>
  <c r="KAC9" i="7"/>
  <c r="KAE9" i="7"/>
  <c r="KAG9" i="7"/>
  <c r="KAI9" i="7"/>
  <c r="KAK9" i="7"/>
  <c r="KAM9" i="7"/>
  <c r="KAO9" i="7"/>
  <c r="KAQ9" i="7"/>
  <c r="KAS9" i="7"/>
  <c r="KAU9" i="7"/>
  <c r="KAW9" i="7"/>
  <c r="KAY9" i="7"/>
  <c r="KBA9" i="7"/>
  <c r="KBC9" i="7"/>
  <c r="KBE9" i="7"/>
  <c r="KBG9" i="7"/>
  <c r="KBI9" i="7"/>
  <c r="KBK9" i="7"/>
  <c r="KBM9" i="7"/>
  <c r="KBO9" i="7"/>
  <c r="KBQ9" i="7"/>
  <c r="KBS9" i="7"/>
  <c r="KBU9" i="7"/>
  <c r="KBW9" i="7"/>
  <c r="KBY9" i="7"/>
  <c r="KCA9" i="7"/>
  <c r="KCC9" i="7"/>
  <c r="KCE9" i="7"/>
  <c r="KCG9" i="7"/>
  <c r="KCI9" i="7"/>
  <c r="KCK9" i="7"/>
  <c r="KCM9" i="7"/>
  <c r="KCO9" i="7"/>
  <c r="KCQ9" i="7"/>
  <c r="KCS9" i="7"/>
  <c r="KCU9" i="7"/>
  <c r="KCW9" i="7"/>
  <c r="KCY9" i="7"/>
  <c r="KDA9" i="7"/>
  <c r="KDC9" i="7"/>
  <c r="KDE9" i="7"/>
  <c r="KDG9" i="7"/>
  <c r="KDI9" i="7"/>
  <c r="KDK9" i="7"/>
  <c r="KDM9" i="7"/>
  <c r="KDO9" i="7"/>
  <c r="KDQ9" i="7"/>
  <c r="KDS9" i="7"/>
  <c r="KDU9" i="7"/>
  <c r="KDW9" i="7"/>
  <c r="KDY9" i="7"/>
  <c r="KEA9" i="7"/>
  <c r="KEC9" i="7"/>
  <c r="KEE9" i="7"/>
  <c r="KEG9" i="7"/>
  <c r="KEI9" i="7"/>
  <c r="KEK9" i="7"/>
  <c r="KEM9" i="7"/>
  <c r="KEO9" i="7"/>
  <c r="KEQ9" i="7"/>
  <c r="KES9" i="7"/>
  <c r="KEU9" i="7"/>
  <c r="KEW9" i="7"/>
  <c r="KEY9" i="7"/>
  <c r="KFA9" i="7"/>
  <c r="KFC9" i="7"/>
  <c r="KFE9" i="7"/>
  <c r="KFG9" i="7"/>
  <c r="KFI9" i="7"/>
  <c r="KFK9" i="7"/>
  <c r="KFM9" i="7"/>
  <c r="KFO9" i="7"/>
  <c r="KFQ9" i="7"/>
  <c r="KFS9" i="7"/>
  <c r="KFU9" i="7"/>
  <c r="KFW9" i="7"/>
  <c r="KFY9" i="7"/>
  <c r="KGA9" i="7"/>
  <c r="KGC9" i="7"/>
  <c r="KGE9" i="7"/>
  <c r="KGG9" i="7"/>
  <c r="KGI9" i="7"/>
  <c r="KGK9" i="7"/>
  <c r="KGM9" i="7"/>
  <c r="KGO9" i="7"/>
  <c r="KGQ9" i="7"/>
  <c r="KGS9" i="7"/>
  <c r="KGU9" i="7"/>
  <c r="KGW9" i="7"/>
  <c r="KGY9" i="7"/>
  <c r="KHA9" i="7"/>
  <c r="KHC9" i="7"/>
  <c r="KHE9" i="7"/>
  <c r="KHG9" i="7"/>
  <c r="KHI9" i="7"/>
  <c r="KHK9" i="7"/>
  <c r="KHM9" i="7"/>
  <c r="KHO9" i="7"/>
  <c r="KHQ9" i="7"/>
  <c r="KHS9" i="7"/>
  <c r="KHU9" i="7"/>
  <c r="KHW9" i="7"/>
  <c r="KHY9" i="7"/>
  <c r="KIA9" i="7"/>
  <c r="KIC9" i="7"/>
  <c r="KIE9" i="7"/>
  <c r="KIG9" i="7"/>
  <c r="KII9" i="7"/>
  <c r="KIK9" i="7"/>
  <c r="KIM9" i="7"/>
  <c r="KIO9" i="7"/>
  <c r="KIQ9" i="7"/>
  <c r="KIS9" i="7"/>
  <c r="KIU9" i="7"/>
  <c r="KIW9" i="7"/>
  <c r="KIY9" i="7"/>
  <c r="KJA9" i="7"/>
  <c r="KJC9" i="7"/>
  <c r="KJE9" i="7"/>
  <c r="KJG9" i="7"/>
  <c r="KJI9" i="7"/>
  <c r="KJK9" i="7"/>
  <c r="KJM9" i="7"/>
  <c r="KJO9" i="7"/>
  <c r="KJQ9" i="7"/>
  <c r="KJS9" i="7"/>
  <c r="KJU9" i="7"/>
  <c r="KJW9" i="7"/>
  <c r="KJY9" i="7"/>
  <c r="KKA9" i="7"/>
  <c r="KKC9" i="7"/>
  <c r="KKE9" i="7"/>
  <c r="KKG9" i="7"/>
  <c r="KKI9" i="7"/>
  <c r="KKK9" i="7"/>
  <c r="KKM9" i="7"/>
  <c r="KKO9" i="7"/>
  <c r="KKQ9" i="7"/>
  <c r="KKS9" i="7"/>
  <c r="KKU9" i="7"/>
  <c r="KKW9" i="7"/>
  <c r="KKY9" i="7"/>
  <c r="KLA9" i="7"/>
  <c r="KLC9" i="7"/>
  <c r="KLE9" i="7"/>
  <c r="KLG9" i="7"/>
  <c r="KLI9" i="7"/>
  <c r="KLK9" i="7"/>
  <c r="KLM9" i="7"/>
  <c r="KLO9" i="7"/>
  <c r="KLQ9" i="7"/>
  <c r="KLS9" i="7"/>
  <c r="KLU9" i="7"/>
  <c r="KLW9" i="7"/>
  <c r="KLY9" i="7"/>
  <c r="KMA9" i="7"/>
  <c r="KMC9" i="7"/>
  <c r="KME9" i="7"/>
  <c r="KMG9" i="7"/>
  <c r="KMI9" i="7"/>
  <c r="KMK9" i="7"/>
  <c r="KMM9" i="7"/>
  <c r="KMO9" i="7"/>
  <c r="KMQ9" i="7"/>
  <c r="KMS9" i="7"/>
  <c r="KMU9" i="7"/>
  <c r="KMW9" i="7"/>
  <c r="KMY9" i="7"/>
  <c r="KNA9" i="7"/>
  <c r="KNC9" i="7"/>
  <c r="KNE9" i="7"/>
  <c r="KNG9" i="7"/>
  <c r="KNI9" i="7"/>
  <c r="KNK9" i="7"/>
  <c r="KNM9" i="7"/>
  <c r="KNO9" i="7"/>
  <c r="KNQ9" i="7"/>
  <c r="KNS9" i="7"/>
  <c r="KNU9" i="7"/>
  <c r="KNW9" i="7"/>
  <c r="KNY9" i="7"/>
  <c r="KOA9" i="7"/>
  <c r="KOC9" i="7"/>
  <c r="KOE9" i="7"/>
  <c r="KOG9" i="7"/>
  <c r="KOI9" i="7"/>
  <c r="KOK9" i="7"/>
  <c r="KOM9" i="7"/>
  <c r="KOO9" i="7"/>
  <c r="KOQ9" i="7"/>
  <c r="KOS9" i="7"/>
  <c r="KOU9" i="7"/>
  <c r="KOW9" i="7"/>
  <c r="KOY9" i="7"/>
  <c r="KPA9" i="7"/>
  <c r="KPC9" i="7"/>
  <c r="KPE9" i="7"/>
  <c r="KPG9" i="7"/>
  <c r="KPI9" i="7"/>
  <c r="KPK9" i="7"/>
  <c r="KPM9" i="7"/>
  <c r="KPO9" i="7"/>
  <c r="KPQ9" i="7"/>
  <c r="KPS9" i="7"/>
  <c r="KPU9" i="7"/>
  <c r="KPW9" i="7"/>
  <c r="KPY9" i="7"/>
  <c r="KQA9" i="7"/>
  <c r="KQC9" i="7"/>
  <c r="KQE9" i="7"/>
  <c r="KQG9" i="7"/>
  <c r="KQI9" i="7"/>
  <c r="KQK9" i="7"/>
  <c r="KQM9" i="7"/>
  <c r="KQO9" i="7"/>
  <c r="KQQ9" i="7"/>
  <c r="KQS9" i="7"/>
  <c r="KQU9" i="7"/>
  <c r="KQW9" i="7"/>
  <c r="KQY9" i="7"/>
  <c r="KRA9" i="7"/>
  <c r="KRC9" i="7"/>
  <c r="KRE9" i="7"/>
  <c r="KRG9" i="7"/>
  <c r="KRI9" i="7"/>
  <c r="KRK9" i="7"/>
  <c r="KRM9" i="7"/>
  <c r="KRO9" i="7"/>
  <c r="KRQ9" i="7"/>
  <c r="KRS9" i="7"/>
  <c r="KRU9" i="7"/>
  <c r="KRW9" i="7"/>
  <c r="KRY9" i="7"/>
  <c r="KSA9" i="7"/>
  <c r="KSC9" i="7"/>
  <c r="KSE9" i="7"/>
  <c r="KSG9" i="7"/>
  <c r="KSI9" i="7"/>
  <c r="KSK9" i="7"/>
  <c r="KSM9" i="7"/>
  <c r="KSO9" i="7"/>
  <c r="KSQ9" i="7"/>
  <c r="KSS9" i="7"/>
  <c r="KSU9" i="7"/>
  <c r="KSW9" i="7"/>
  <c r="KSY9" i="7"/>
  <c r="KTA9" i="7"/>
  <c r="KTC9" i="7"/>
  <c r="KTE9" i="7"/>
  <c r="KTG9" i="7"/>
  <c r="KTI9" i="7"/>
  <c r="KTK9" i="7"/>
  <c r="KTM9" i="7"/>
  <c r="KTO9" i="7"/>
  <c r="KTQ9" i="7"/>
  <c r="KTS9" i="7"/>
  <c r="KTU9" i="7"/>
  <c r="KTW9" i="7"/>
  <c r="KTY9" i="7"/>
  <c r="KUA9" i="7"/>
  <c r="KUC9" i="7"/>
  <c r="KUE9" i="7"/>
  <c r="KUG9" i="7"/>
  <c r="KUI9" i="7"/>
  <c r="KUK9" i="7"/>
  <c r="KUM9" i="7"/>
  <c r="KUO9" i="7"/>
  <c r="KUQ9" i="7"/>
  <c r="KUS9" i="7"/>
  <c r="KUU9" i="7"/>
  <c r="KUW9" i="7"/>
  <c r="KUY9" i="7"/>
  <c r="KVA9" i="7"/>
  <c r="KVC9" i="7"/>
  <c r="KVE9" i="7"/>
  <c r="KVG9" i="7"/>
  <c r="KVI9" i="7"/>
  <c r="KVK9" i="7"/>
  <c r="KVM9" i="7"/>
  <c r="KVO9" i="7"/>
  <c r="KVQ9" i="7"/>
  <c r="KVS9" i="7"/>
  <c r="KVU9" i="7"/>
  <c r="KVW9" i="7"/>
  <c r="KVY9" i="7"/>
  <c r="KWA9" i="7"/>
  <c r="KWC9" i="7"/>
  <c r="KWE9" i="7"/>
  <c r="KWG9" i="7"/>
  <c r="KWI9" i="7"/>
  <c r="KWK9" i="7"/>
  <c r="KWM9" i="7"/>
  <c r="KWO9" i="7"/>
  <c r="KWQ9" i="7"/>
  <c r="KWS9" i="7"/>
  <c r="KWU9" i="7"/>
  <c r="KWW9" i="7"/>
  <c r="KWY9" i="7"/>
  <c r="KXA9" i="7"/>
  <c r="KXC9" i="7"/>
  <c r="KXE9" i="7"/>
  <c r="KXG9" i="7"/>
  <c r="KXI9" i="7"/>
  <c r="KXK9" i="7"/>
  <c r="KXM9" i="7"/>
  <c r="KXO9" i="7"/>
  <c r="KXQ9" i="7"/>
  <c r="KXS9" i="7"/>
  <c r="KXU9" i="7"/>
  <c r="KXW9" i="7"/>
  <c r="KXY9" i="7"/>
  <c r="KYA9" i="7"/>
  <c r="KYC9" i="7"/>
  <c r="KYE9" i="7"/>
  <c r="KYG9" i="7"/>
  <c r="KYI9" i="7"/>
  <c r="KYK9" i="7"/>
  <c r="KYM9" i="7"/>
  <c r="KYO9" i="7"/>
  <c r="KYQ9" i="7"/>
  <c r="KYS9" i="7"/>
  <c r="KYU9" i="7"/>
  <c r="KYW9" i="7"/>
  <c r="KYY9" i="7"/>
  <c r="KZA9" i="7"/>
  <c r="KZC9" i="7"/>
  <c r="KZE9" i="7"/>
  <c r="KZG9" i="7"/>
  <c r="KZI9" i="7"/>
  <c r="KZK9" i="7"/>
  <c r="KZM9" i="7"/>
  <c r="KZO9" i="7"/>
  <c r="KZQ9" i="7"/>
  <c r="KZS9" i="7"/>
  <c r="KZU9" i="7"/>
  <c r="KZW9" i="7"/>
  <c r="KZY9" i="7"/>
  <c r="LAA9" i="7"/>
  <c r="LAC9" i="7"/>
  <c r="LAE9" i="7"/>
  <c r="LAG9" i="7"/>
  <c r="LAI9" i="7"/>
  <c r="LAK9" i="7"/>
  <c r="LAM9" i="7"/>
  <c r="LAO9" i="7"/>
  <c r="LAQ9" i="7"/>
  <c r="LAS9" i="7"/>
  <c r="LAU9" i="7"/>
  <c r="LAW9" i="7"/>
  <c r="LAY9" i="7"/>
  <c r="LBA9" i="7"/>
  <c r="LBC9" i="7"/>
  <c r="LBE9" i="7"/>
  <c r="LBG9" i="7"/>
  <c r="LBI9" i="7"/>
  <c r="LBK9" i="7"/>
  <c r="LBM9" i="7"/>
  <c r="LBO9" i="7"/>
  <c r="LBQ9" i="7"/>
  <c r="LBS9" i="7"/>
  <c r="LBU9" i="7"/>
  <c r="LBW9" i="7"/>
  <c r="LBY9" i="7"/>
  <c r="LCA9" i="7"/>
  <c r="LCC9" i="7"/>
  <c r="LCE9" i="7"/>
  <c r="LCG9" i="7"/>
  <c r="LCI9" i="7"/>
  <c r="LCK9" i="7"/>
  <c r="LCM9" i="7"/>
  <c r="LCO9" i="7"/>
  <c r="LCQ9" i="7"/>
  <c r="LCS9" i="7"/>
  <c r="LCU9" i="7"/>
  <c r="LCW9" i="7"/>
  <c r="LCY9" i="7"/>
  <c r="LDA9" i="7"/>
  <c r="LDC9" i="7"/>
  <c r="LDE9" i="7"/>
  <c r="LDG9" i="7"/>
  <c r="LDI9" i="7"/>
  <c r="LDK9" i="7"/>
  <c r="LDM9" i="7"/>
  <c r="LDO9" i="7"/>
  <c r="LDQ9" i="7"/>
  <c r="LDS9" i="7"/>
  <c r="LDU9" i="7"/>
  <c r="LDW9" i="7"/>
  <c r="LDY9" i="7"/>
  <c r="LEA9" i="7"/>
  <c r="LEC9" i="7"/>
  <c r="LEE9" i="7"/>
  <c r="LEG9" i="7"/>
  <c r="LEI9" i="7"/>
  <c r="LEK9" i="7"/>
  <c r="LEM9" i="7"/>
  <c r="LEO9" i="7"/>
  <c r="LEQ9" i="7"/>
  <c r="LES9" i="7"/>
  <c r="LEU9" i="7"/>
  <c r="LEW9" i="7"/>
  <c r="LEY9" i="7"/>
  <c r="LFA9" i="7"/>
  <c r="LFC9" i="7"/>
  <c r="LFE9" i="7"/>
  <c r="LFG9" i="7"/>
  <c r="LFI9" i="7"/>
  <c r="LFK9" i="7"/>
  <c r="LFM9" i="7"/>
  <c r="LFO9" i="7"/>
  <c r="LFQ9" i="7"/>
  <c r="LFS9" i="7"/>
  <c r="LFU9" i="7"/>
  <c r="LFW9" i="7"/>
  <c r="LFY9" i="7"/>
  <c r="LGA9" i="7"/>
  <c r="LGC9" i="7"/>
  <c r="LGE9" i="7"/>
  <c r="LGG9" i="7"/>
  <c r="LGI9" i="7"/>
  <c r="LGK9" i="7"/>
  <c r="LGM9" i="7"/>
  <c r="LGO9" i="7"/>
  <c r="LGQ9" i="7"/>
  <c r="LGS9" i="7"/>
  <c r="LGU9" i="7"/>
  <c r="LGW9" i="7"/>
  <c r="LGY9" i="7"/>
  <c r="LHA9" i="7"/>
  <c r="LHC9" i="7"/>
  <c r="LHE9" i="7"/>
  <c r="LHG9" i="7"/>
  <c r="LHI9" i="7"/>
  <c r="LHK9" i="7"/>
  <c r="LHM9" i="7"/>
  <c r="LHO9" i="7"/>
  <c r="LHQ9" i="7"/>
  <c r="LHS9" i="7"/>
  <c r="LHU9" i="7"/>
  <c r="LHW9" i="7"/>
  <c r="LHY9" i="7"/>
  <c r="LIA9" i="7"/>
  <c r="LIC9" i="7"/>
  <c r="LIE9" i="7"/>
  <c r="LIG9" i="7"/>
  <c r="LII9" i="7"/>
  <c r="LIK9" i="7"/>
  <c r="LIM9" i="7"/>
  <c r="LIO9" i="7"/>
  <c r="LIQ9" i="7"/>
  <c r="LIS9" i="7"/>
  <c r="LIU9" i="7"/>
  <c r="LIW9" i="7"/>
  <c r="LIY9" i="7"/>
  <c r="LJA9" i="7"/>
  <c r="LJC9" i="7"/>
  <c r="LJE9" i="7"/>
  <c r="LJG9" i="7"/>
  <c r="LJI9" i="7"/>
  <c r="LJK9" i="7"/>
  <c r="LJM9" i="7"/>
  <c r="LJO9" i="7"/>
  <c r="LJQ9" i="7"/>
  <c r="LJS9" i="7"/>
  <c r="LJU9" i="7"/>
  <c r="LJW9" i="7"/>
  <c r="LJY9" i="7"/>
  <c r="LKA9" i="7"/>
  <c r="LKC9" i="7"/>
  <c r="LKE9" i="7"/>
  <c r="LKG9" i="7"/>
  <c r="LKI9" i="7"/>
  <c r="LKK9" i="7"/>
  <c r="LKM9" i="7"/>
  <c r="LKO9" i="7"/>
  <c r="LKQ9" i="7"/>
  <c r="LKS9" i="7"/>
  <c r="LKU9" i="7"/>
  <c r="LKW9" i="7"/>
  <c r="LKY9" i="7"/>
  <c r="LLA9" i="7"/>
  <c r="LLC9" i="7"/>
  <c r="LLE9" i="7"/>
  <c r="LLG9" i="7"/>
  <c r="LLI9" i="7"/>
  <c r="LLK9" i="7"/>
  <c r="LLM9" i="7"/>
  <c r="LLO9" i="7"/>
  <c r="LLQ9" i="7"/>
  <c r="LLS9" i="7"/>
  <c r="LLU9" i="7"/>
  <c r="LLW9" i="7"/>
  <c r="LLY9" i="7"/>
  <c r="LMA9" i="7"/>
  <c r="LMC9" i="7"/>
  <c r="LME9" i="7"/>
  <c r="LMG9" i="7"/>
  <c r="LMI9" i="7"/>
  <c r="LMK9" i="7"/>
  <c r="LMM9" i="7"/>
  <c r="LMO9" i="7"/>
  <c r="LMQ9" i="7"/>
  <c r="LMS9" i="7"/>
  <c r="LMU9" i="7"/>
  <c r="LMW9" i="7"/>
  <c r="LMY9" i="7"/>
  <c r="LNA9" i="7"/>
  <c r="LNC9" i="7"/>
  <c r="LNE9" i="7"/>
  <c r="LNG9" i="7"/>
  <c r="LNI9" i="7"/>
  <c r="LNK9" i="7"/>
  <c r="LNM9" i="7"/>
  <c r="LNO9" i="7"/>
  <c r="LNQ9" i="7"/>
  <c r="LNS9" i="7"/>
  <c r="LNU9" i="7"/>
  <c r="LNW9" i="7"/>
  <c r="LNY9" i="7"/>
  <c r="LOA9" i="7"/>
  <c r="LOC9" i="7"/>
  <c r="LOE9" i="7"/>
  <c r="LOG9" i="7"/>
  <c r="LOI9" i="7"/>
  <c r="LOK9" i="7"/>
  <c r="LOM9" i="7"/>
  <c r="LOO9" i="7"/>
  <c r="LOQ9" i="7"/>
  <c r="LOS9" i="7"/>
  <c r="LOU9" i="7"/>
  <c r="LOW9" i="7"/>
  <c r="LOY9" i="7"/>
  <c r="LPA9" i="7"/>
  <c r="LPC9" i="7"/>
  <c r="LPE9" i="7"/>
  <c r="LPG9" i="7"/>
  <c r="LPI9" i="7"/>
  <c r="LPK9" i="7"/>
  <c r="LPM9" i="7"/>
  <c r="LPO9" i="7"/>
  <c r="LPQ9" i="7"/>
  <c r="LPS9" i="7"/>
  <c r="LPU9" i="7"/>
  <c r="LPW9" i="7"/>
  <c r="LPY9" i="7"/>
  <c r="LQA9" i="7"/>
  <c r="LQC9" i="7"/>
  <c r="LQE9" i="7"/>
  <c r="LQG9" i="7"/>
  <c r="LQI9" i="7"/>
  <c r="LQK9" i="7"/>
  <c r="LQM9" i="7"/>
  <c r="LQO9" i="7"/>
  <c r="LQQ9" i="7"/>
  <c r="LQS9" i="7"/>
  <c r="LQU9" i="7"/>
  <c r="LQW9" i="7"/>
  <c r="LQY9" i="7"/>
  <c r="LRA9" i="7"/>
  <c r="LRC9" i="7"/>
  <c r="LRE9" i="7"/>
  <c r="LRG9" i="7"/>
  <c r="LRI9" i="7"/>
  <c r="LRK9" i="7"/>
  <c r="LRM9" i="7"/>
  <c r="LRO9" i="7"/>
  <c r="LRQ9" i="7"/>
  <c r="LRS9" i="7"/>
  <c r="LRU9" i="7"/>
  <c r="LRW9" i="7"/>
  <c r="LRY9" i="7"/>
  <c r="LSA9" i="7"/>
  <c r="LSC9" i="7"/>
  <c r="LSE9" i="7"/>
  <c r="LSG9" i="7"/>
  <c r="LSI9" i="7"/>
  <c r="LSK9" i="7"/>
  <c r="LSM9" i="7"/>
  <c r="LSO9" i="7"/>
  <c r="LSQ9" i="7"/>
  <c r="LSS9" i="7"/>
  <c r="LSU9" i="7"/>
  <c r="LSW9" i="7"/>
  <c r="LSY9" i="7"/>
  <c r="LTA9" i="7"/>
  <c r="LTC9" i="7"/>
  <c r="LTE9" i="7"/>
  <c r="LTG9" i="7"/>
  <c r="LTI9" i="7"/>
  <c r="LTK9" i="7"/>
  <c r="LTM9" i="7"/>
  <c r="LTO9" i="7"/>
  <c r="LTQ9" i="7"/>
  <c r="LTS9" i="7"/>
  <c r="LTU9" i="7"/>
  <c r="LTW9" i="7"/>
  <c r="LTY9" i="7"/>
  <c r="LUA9" i="7"/>
  <c r="LUC9" i="7"/>
  <c r="LUE9" i="7"/>
  <c r="LUG9" i="7"/>
  <c r="LUI9" i="7"/>
  <c r="LUK9" i="7"/>
  <c r="LUM9" i="7"/>
  <c r="LUO9" i="7"/>
  <c r="LUQ9" i="7"/>
  <c r="LUS9" i="7"/>
  <c r="LUU9" i="7"/>
  <c r="LUW9" i="7"/>
  <c r="LUY9" i="7"/>
  <c r="LVA9" i="7"/>
  <c r="LVC9" i="7"/>
  <c r="LVE9" i="7"/>
  <c r="LVG9" i="7"/>
  <c r="LVI9" i="7"/>
  <c r="LVK9" i="7"/>
  <c r="LVM9" i="7"/>
  <c r="LVO9" i="7"/>
  <c r="LVQ9" i="7"/>
  <c r="LVS9" i="7"/>
  <c r="LVU9" i="7"/>
  <c r="LVW9" i="7"/>
  <c r="LVY9" i="7"/>
  <c r="LWA9" i="7"/>
  <c r="LWC9" i="7"/>
  <c r="LWE9" i="7"/>
  <c r="LWG9" i="7"/>
  <c r="LWI9" i="7"/>
  <c r="LWK9" i="7"/>
  <c r="LWM9" i="7"/>
  <c r="LWO9" i="7"/>
  <c r="LWQ9" i="7"/>
  <c r="LWS9" i="7"/>
  <c r="LWU9" i="7"/>
  <c r="LWW9" i="7"/>
  <c r="LWY9" i="7"/>
  <c r="LXA9" i="7"/>
  <c r="LXC9" i="7"/>
  <c r="LXE9" i="7"/>
  <c r="LXG9" i="7"/>
  <c r="LXI9" i="7"/>
  <c r="LXK9" i="7"/>
  <c r="LXM9" i="7"/>
  <c r="LXO9" i="7"/>
  <c r="LXQ9" i="7"/>
  <c r="LXS9" i="7"/>
  <c r="LXU9" i="7"/>
  <c r="LXW9" i="7"/>
  <c r="LXY9" i="7"/>
  <c r="LYA9" i="7"/>
  <c r="LYC9" i="7"/>
  <c r="LYE9" i="7"/>
  <c r="LYG9" i="7"/>
  <c r="LYI9" i="7"/>
  <c r="LYK9" i="7"/>
  <c r="LYM9" i="7"/>
  <c r="LYO9" i="7"/>
  <c r="LYQ9" i="7"/>
  <c r="LYS9" i="7"/>
  <c r="LYU9" i="7"/>
  <c r="LYW9" i="7"/>
  <c r="LYY9" i="7"/>
  <c r="LZA9" i="7"/>
  <c r="LZC9" i="7"/>
  <c r="LZE9" i="7"/>
  <c r="LZG9" i="7"/>
  <c r="LZI9" i="7"/>
  <c r="LZK9" i="7"/>
  <c r="LZM9" i="7"/>
  <c r="LZO9" i="7"/>
  <c r="LZQ9" i="7"/>
  <c r="LZS9" i="7"/>
  <c r="LZU9" i="7"/>
  <c r="LZW9" i="7"/>
  <c r="LZY9" i="7"/>
  <c r="MAA9" i="7"/>
  <c r="MAC9" i="7"/>
  <c r="MAE9" i="7"/>
  <c r="MAG9" i="7"/>
  <c r="MAI9" i="7"/>
  <c r="MAK9" i="7"/>
  <c r="MAM9" i="7"/>
  <c r="MAO9" i="7"/>
  <c r="MAQ9" i="7"/>
  <c r="MAS9" i="7"/>
  <c r="MAU9" i="7"/>
  <c r="MAW9" i="7"/>
  <c r="MAY9" i="7"/>
  <c r="MBA9" i="7"/>
  <c r="MBC9" i="7"/>
  <c r="MBE9" i="7"/>
  <c r="MBG9" i="7"/>
  <c r="MBI9" i="7"/>
  <c r="MBK9" i="7"/>
  <c r="MBM9" i="7"/>
  <c r="MBO9" i="7"/>
  <c r="MBQ9" i="7"/>
  <c r="MBS9" i="7"/>
  <c r="MBU9" i="7"/>
  <c r="MBW9" i="7"/>
  <c r="MBY9" i="7"/>
  <c r="MCA9" i="7"/>
  <c r="MCC9" i="7"/>
  <c r="MCE9" i="7"/>
  <c r="MCG9" i="7"/>
  <c r="MCI9" i="7"/>
  <c r="MCK9" i="7"/>
  <c r="MCM9" i="7"/>
  <c r="MCO9" i="7"/>
  <c r="MCQ9" i="7"/>
  <c r="MCS9" i="7"/>
  <c r="MCU9" i="7"/>
  <c r="MCW9" i="7"/>
  <c r="MCY9" i="7"/>
  <c r="MDA9" i="7"/>
  <c r="MDC9" i="7"/>
  <c r="MDE9" i="7"/>
  <c r="MDG9" i="7"/>
  <c r="MDI9" i="7"/>
  <c r="MDK9" i="7"/>
  <c r="MDM9" i="7"/>
  <c r="MDO9" i="7"/>
  <c r="MDQ9" i="7"/>
  <c r="MDS9" i="7"/>
  <c r="MDU9" i="7"/>
  <c r="MDW9" i="7"/>
  <c r="MDY9" i="7"/>
  <c r="MEA9" i="7"/>
  <c r="MEC9" i="7"/>
  <c r="MEE9" i="7"/>
  <c r="MEG9" i="7"/>
  <c r="MEI9" i="7"/>
  <c r="MEK9" i="7"/>
  <c r="MEM9" i="7"/>
  <c r="MEO9" i="7"/>
  <c r="MEQ9" i="7"/>
  <c r="MES9" i="7"/>
  <c r="MEU9" i="7"/>
  <c r="MEW9" i="7"/>
  <c r="MEY9" i="7"/>
  <c r="MFA9" i="7"/>
  <c r="MFC9" i="7"/>
  <c r="MFE9" i="7"/>
  <c r="MFG9" i="7"/>
  <c r="MFI9" i="7"/>
  <c r="MFK9" i="7"/>
  <c r="MFM9" i="7"/>
  <c r="MFO9" i="7"/>
  <c r="MFQ9" i="7"/>
  <c r="MFS9" i="7"/>
  <c r="MFU9" i="7"/>
  <c r="MFW9" i="7"/>
  <c r="MFY9" i="7"/>
  <c r="MGA9" i="7"/>
  <c r="MGC9" i="7"/>
  <c r="MGE9" i="7"/>
  <c r="MGG9" i="7"/>
  <c r="MGI9" i="7"/>
  <c r="MGK9" i="7"/>
  <c r="MGM9" i="7"/>
  <c r="MGO9" i="7"/>
  <c r="MGQ9" i="7"/>
  <c r="MGS9" i="7"/>
  <c r="MGU9" i="7"/>
  <c r="MGW9" i="7"/>
  <c r="MGY9" i="7"/>
  <c r="MHA9" i="7"/>
  <c r="MHC9" i="7"/>
  <c r="MHE9" i="7"/>
  <c r="MHG9" i="7"/>
  <c r="MHI9" i="7"/>
  <c r="MHK9" i="7"/>
  <c r="MHM9" i="7"/>
  <c r="MHO9" i="7"/>
  <c r="MHQ9" i="7"/>
  <c r="MHS9" i="7"/>
  <c r="MHU9" i="7"/>
  <c r="MHW9" i="7"/>
  <c r="MHY9" i="7"/>
  <c r="MIA9" i="7"/>
  <c r="MIC9" i="7"/>
  <c r="MIE9" i="7"/>
  <c r="MIG9" i="7"/>
  <c r="MII9" i="7"/>
  <c r="MIK9" i="7"/>
  <c r="MIM9" i="7"/>
  <c r="MIO9" i="7"/>
  <c r="MIQ9" i="7"/>
  <c r="MIS9" i="7"/>
  <c r="MIU9" i="7"/>
  <c r="MIW9" i="7"/>
  <c r="MIY9" i="7"/>
  <c r="MJA9" i="7"/>
  <c r="MJC9" i="7"/>
  <c r="MJE9" i="7"/>
  <c r="MJG9" i="7"/>
  <c r="MJI9" i="7"/>
  <c r="MJK9" i="7"/>
  <c r="MJM9" i="7"/>
  <c r="MJO9" i="7"/>
  <c r="MJQ9" i="7"/>
  <c r="MJS9" i="7"/>
  <c r="MJU9" i="7"/>
  <c r="MJW9" i="7"/>
  <c r="MJY9" i="7"/>
  <c r="MKA9" i="7"/>
  <c r="MKC9" i="7"/>
  <c r="MKE9" i="7"/>
  <c r="MKG9" i="7"/>
  <c r="MKI9" i="7"/>
  <c r="MKK9" i="7"/>
  <c r="MKM9" i="7"/>
  <c r="MKO9" i="7"/>
  <c r="MKQ9" i="7"/>
  <c r="MKS9" i="7"/>
  <c r="MKU9" i="7"/>
  <c r="MKW9" i="7"/>
  <c r="MKY9" i="7"/>
  <c r="MLA9" i="7"/>
  <c r="MLC9" i="7"/>
  <c r="MLE9" i="7"/>
  <c r="MLG9" i="7"/>
  <c r="MLI9" i="7"/>
  <c r="MLK9" i="7"/>
  <c r="MLM9" i="7"/>
  <c r="MLO9" i="7"/>
  <c r="MLQ9" i="7"/>
  <c r="MLS9" i="7"/>
  <c r="MLU9" i="7"/>
  <c r="MLW9" i="7"/>
  <c r="MLY9" i="7"/>
  <c r="MMA9" i="7"/>
  <c r="MMC9" i="7"/>
  <c r="MME9" i="7"/>
  <c r="MMG9" i="7"/>
  <c r="MMI9" i="7"/>
  <c r="MMK9" i="7"/>
  <c r="MMM9" i="7"/>
  <c r="MMO9" i="7"/>
  <c r="MMQ9" i="7"/>
  <c r="MMS9" i="7"/>
  <c r="MMU9" i="7"/>
  <c r="MMW9" i="7"/>
  <c r="MMY9" i="7"/>
  <c r="MNA9" i="7"/>
  <c r="MNC9" i="7"/>
  <c r="MNE9" i="7"/>
  <c r="MNG9" i="7"/>
  <c r="MNI9" i="7"/>
  <c r="MNK9" i="7"/>
  <c r="MNM9" i="7"/>
  <c r="MNO9" i="7"/>
  <c r="MNQ9" i="7"/>
  <c r="MNS9" i="7"/>
  <c r="MNU9" i="7"/>
  <c r="MNW9" i="7"/>
  <c r="MNY9" i="7"/>
  <c r="MOA9" i="7"/>
  <c r="MOC9" i="7"/>
  <c r="MOE9" i="7"/>
  <c r="MOG9" i="7"/>
  <c r="MOI9" i="7"/>
  <c r="MOK9" i="7"/>
  <c r="MOM9" i="7"/>
  <c r="MOO9" i="7"/>
  <c r="MOQ9" i="7"/>
  <c r="MOS9" i="7"/>
  <c r="MOU9" i="7"/>
  <c r="MOW9" i="7"/>
  <c r="MOY9" i="7"/>
  <c r="MPA9" i="7"/>
  <c r="MPC9" i="7"/>
  <c r="MPE9" i="7"/>
  <c r="MPG9" i="7"/>
  <c r="MPI9" i="7"/>
  <c r="MPK9" i="7"/>
  <c r="MPM9" i="7"/>
  <c r="MPO9" i="7"/>
  <c r="MPQ9" i="7"/>
  <c r="MPS9" i="7"/>
  <c r="MPU9" i="7"/>
  <c r="MPW9" i="7"/>
  <c r="MPY9" i="7"/>
  <c r="MQA9" i="7"/>
  <c r="MQC9" i="7"/>
  <c r="MQE9" i="7"/>
  <c r="MQG9" i="7"/>
  <c r="MQI9" i="7"/>
  <c r="MQK9" i="7"/>
  <c r="MQM9" i="7"/>
  <c r="MQO9" i="7"/>
  <c r="MQQ9" i="7"/>
  <c r="MQS9" i="7"/>
  <c r="MQU9" i="7"/>
  <c r="MQW9" i="7"/>
  <c r="MQY9" i="7"/>
  <c r="MRA9" i="7"/>
  <c r="MRC9" i="7"/>
  <c r="MRE9" i="7"/>
  <c r="MRG9" i="7"/>
  <c r="MRI9" i="7"/>
  <c r="MRK9" i="7"/>
  <c r="MRM9" i="7"/>
  <c r="MRO9" i="7"/>
  <c r="MRQ9" i="7"/>
  <c r="MRS9" i="7"/>
  <c r="MRU9" i="7"/>
  <c r="MRW9" i="7"/>
  <c r="MRY9" i="7"/>
  <c r="MSA9" i="7"/>
  <c r="MSC9" i="7"/>
  <c r="MSE9" i="7"/>
  <c r="MSG9" i="7"/>
  <c r="MSI9" i="7"/>
  <c r="MSK9" i="7"/>
  <c r="MSM9" i="7"/>
  <c r="MSO9" i="7"/>
  <c r="MSQ9" i="7"/>
  <c r="MSS9" i="7"/>
  <c r="MSU9" i="7"/>
  <c r="MSW9" i="7"/>
  <c r="MSY9" i="7"/>
  <c r="MTA9" i="7"/>
  <c r="MTC9" i="7"/>
  <c r="MTE9" i="7"/>
  <c r="MTG9" i="7"/>
  <c r="MTI9" i="7"/>
  <c r="MTK9" i="7"/>
  <c r="MTM9" i="7"/>
  <c r="MTO9" i="7"/>
  <c r="MTQ9" i="7"/>
  <c r="MTS9" i="7"/>
  <c r="MTU9" i="7"/>
  <c r="MTW9" i="7"/>
  <c r="MTY9" i="7"/>
  <c r="MUA9" i="7"/>
  <c r="MUC9" i="7"/>
  <c r="MUE9" i="7"/>
  <c r="MUG9" i="7"/>
  <c r="MUI9" i="7"/>
  <c r="MUK9" i="7"/>
  <c r="MUM9" i="7"/>
  <c r="MUO9" i="7"/>
  <c r="MUQ9" i="7"/>
  <c r="MUS9" i="7"/>
  <c r="MUU9" i="7"/>
  <c r="MUW9" i="7"/>
  <c r="MUY9" i="7"/>
  <c r="MVA9" i="7"/>
  <c r="MVC9" i="7"/>
  <c r="MVE9" i="7"/>
  <c r="MVG9" i="7"/>
  <c r="MVI9" i="7"/>
  <c r="MVK9" i="7"/>
  <c r="MVM9" i="7"/>
  <c r="MVO9" i="7"/>
  <c r="MVQ9" i="7"/>
  <c r="MVS9" i="7"/>
  <c r="MVU9" i="7"/>
  <c r="MVW9" i="7"/>
  <c r="MVY9" i="7"/>
  <c r="MWA9" i="7"/>
  <c r="MWC9" i="7"/>
  <c r="MWE9" i="7"/>
  <c r="MWG9" i="7"/>
  <c r="MWI9" i="7"/>
  <c r="MWK9" i="7"/>
  <c r="MWM9" i="7"/>
  <c r="MWO9" i="7"/>
  <c r="MWQ9" i="7"/>
  <c r="MWS9" i="7"/>
  <c r="MWU9" i="7"/>
  <c r="MWW9" i="7"/>
  <c r="MWY9" i="7"/>
  <c r="MXA9" i="7"/>
  <c r="MXC9" i="7"/>
  <c r="MXE9" i="7"/>
  <c r="MXG9" i="7"/>
  <c r="MXI9" i="7"/>
  <c r="MXK9" i="7"/>
  <c r="MXM9" i="7"/>
  <c r="MXO9" i="7"/>
  <c r="MXQ9" i="7"/>
  <c r="MXS9" i="7"/>
  <c r="MXU9" i="7"/>
  <c r="MXW9" i="7"/>
  <c r="MXY9" i="7"/>
  <c r="MYA9" i="7"/>
  <c r="MYC9" i="7"/>
  <c r="MYE9" i="7"/>
  <c r="MYG9" i="7"/>
  <c r="MYI9" i="7"/>
  <c r="MYK9" i="7"/>
  <c r="MYM9" i="7"/>
  <c r="MYO9" i="7"/>
  <c r="MYQ9" i="7"/>
  <c r="MYS9" i="7"/>
  <c r="MYU9" i="7"/>
  <c r="MYW9" i="7"/>
  <c r="MYY9" i="7"/>
  <c r="MZA9" i="7"/>
  <c r="MZC9" i="7"/>
  <c r="MZE9" i="7"/>
  <c r="MZG9" i="7"/>
  <c r="MZI9" i="7"/>
  <c r="MZK9" i="7"/>
  <c r="MZM9" i="7"/>
  <c r="MZO9" i="7"/>
  <c r="MZQ9" i="7"/>
  <c r="MZS9" i="7"/>
  <c r="MZU9" i="7"/>
  <c r="MZW9" i="7"/>
  <c r="MZY9" i="7"/>
  <c r="NAA9" i="7"/>
  <c r="NAC9" i="7"/>
  <c r="NAE9" i="7"/>
  <c r="NAG9" i="7"/>
  <c r="NAI9" i="7"/>
  <c r="NAK9" i="7"/>
  <c r="NAM9" i="7"/>
  <c r="NAO9" i="7"/>
  <c r="NAQ9" i="7"/>
  <c r="NAS9" i="7"/>
  <c r="NAU9" i="7"/>
  <c r="NAW9" i="7"/>
  <c r="NAY9" i="7"/>
  <c r="NBA9" i="7"/>
  <c r="NBC9" i="7"/>
  <c r="NBE9" i="7"/>
  <c r="NBG9" i="7"/>
  <c r="NBI9" i="7"/>
  <c r="NBK9" i="7"/>
  <c r="NBM9" i="7"/>
  <c r="NBO9" i="7"/>
  <c r="NBQ9" i="7"/>
  <c r="NBS9" i="7"/>
  <c r="NBU9" i="7"/>
  <c r="NBW9" i="7"/>
  <c r="NBY9" i="7"/>
  <c r="NCA9" i="7"/>
  <c r="NCC9" i="7"/>
  <c r="NCE9" i="7"/>
  <c r="NCG9" i="7"/>
  <c r="NCI9" i="7"/>
  <c r="NCK9" i="7"/>
  <c r="NCM9" i="7"/>
  <c r="NCO9" i="7"/>
  <c r="NCQ9" i="7"/>
  <c r="NCS9" i="7"/>
  <c r="NCU9" i="7"/>
  <c r="NCW9" i="7"/>
  <c r="NCY9" i="7"/>
  <c r="NDA9" i="7"/>
  <c r="NDC9" i="7"/>
  <c r="NDE9" i="7"/>
  <c r="NDG9" i="7"/>
  <c r="NDI9" i="7"/>
  <c r="NDK9" i="7"/>
  <c r="NDM9" i="7"/>
  <c r="NDO9" i="7"/>
  <c r="NDQ9" i="7"/>
  <c r="NDS9" i="7"/>
  <c r="NDU9" i="7"/>
  <c r="NDW9" i="7"/>
  <c r="NDY9" i="7"/>
  <c r="NEA9" i="7"/>
  <c r="NEC9" i="7"/>
  <c r="NEE9" i="7"/>
  <c r="NEG9" i="7"/>
  <c r="NEI9" i="7"/>
  <c r="NEK9" i="7"/>
  <c r="NEM9" i="7"/>
  <c r="NEO9" i="7"/>
  <c r="NEQ9" i="7"/>
  <c r="NES9" i="7"/>
  <c r="NEU9" i="7"/>
  <c r="NEW9" i="7"/>
  <c r="NEY9" i="7"/>
  <c r="NFA9" i="7"/>
  <c r="NFC9" i="7"/>
  <c r="NFE9" i="7"/>
  <c r="NFG9" i="7"/>
  <c r="NFI9" i="7"/>
  <c r="NFK9" i="7"/>
  <c r="NFM9" i="7"/>
  <c r="NFO9" i="7"/>
  <c r="NFQ9" i="7"/>
  <c r="NFS9" i="7"/>
  <c r="NFU9" i="7"/>
  <c r="NFW9" i="7"/>
  <c r="NFY9" i="7"/>
  <c r="NGA9" i="7"/>
  <c r="NGC9" i="7"/>
  <c r="NGE9" i="7"/>
  <c r="NGG9" i="7"/>
  <c r="NGI9" i="7"/>
  <c r="NGK9" i="7"/>
  <c r="NGM9" i="7"/>
  <c r="NGO9" i="7"/>
  <c r="NGQ9" i="7"/>
  <c r="NGS9" i="7"/>
  <c r="NGU9" i="7"/>
  <c r="NGW9" i="7"/>
  <c r="NGY9" i="7"/>
  <c r="NHA9" i="7"/>
  <c r="NHC9" i="7"/>
  <c r="NHE9" i="7"/>
  <c r="NHG9" i="7"/>
  <c r="NHI9" i="7"/>
  <c r="NHK9" i="7"/>
  <c r="NHM9" i="7"/>
  <c r="NHO9" i="7"/>
  <c r="NHQ9" i="7"/>
  <c r="NHS9" i="7"/>
  <c r="NHU9" i="7"/>
  <c r="NHW9" i="7"/>
  <c r="NHY9" i="7"/>
  <c r="NIA9" i="7"/>
  <c r="NIC9" i="7"/>
  <c r="NIE9" i="7"/>
  <c r="NIG9" i="7"/>
  <c r="NII9" i="7"/>
  <c r="NIK9" i="7"/>
  <c r="NIM9" i="7"/>
  <c r="NIO9" i="7"/>
  <c r="NIQ9" i="7"/>
  <c r="NIS9" i="7"/>
  <c r="NIU9" i="7"/>
  <c r="NIW9" i="7"/>
  <c r="NIY9" i="7"/>
  <c r="NJA9" i="7"/>
  <c r="NJC9" i="7"/>
  <c r="NJE9" i="7"/>
  <c r="NJG9" i="7"/>
  <c r="NJI9" i="7"/>
  <c r="NJK9" i="7"/>
  <c r="NJM9" i="7"/>
  <c r="NJO9" i="7"/>
  <c r="NJQ9" i="7"/>
  <c r="NJS9" i="7"/>
  <c r="NJU9" i="7"/>
  <c r="NJW9" i="7"/>
  <c r="NJY9" i="7"/>
  <c r="NKA9" i="7"/>
  <c r="NKC9" i="7"/>
  <c r="NKE9" i="7"/>
  <c r="NKG9" i="7"/>
  <c r="NKI9" i="7"/>
  <c r="NKK9" i="7"/>
  <c r="NKM9" i="7"/>
  <c r="NKO9" i="7"/>
  <c r="NKQ9" i="7"/>
  <c r="NKS9" i="7"/>
  <c r="NKU9" i="7"/>
  <c r="NKW9" i="7"/>
  <c r="NKY9" i="7"/>
  <c r="NLA9" i="7"/>
  <c r="NLC9" i="7"/>
  <c r="NLE9" i="7"/>
  <c r="NLG9" i="7"/>
  <c r="NLI9" i="7"/>
  <c r="NLK9" i="7"/>
  <c r="NLM9" i="7"/>
  <c r="NLO9" i="7"/>
  <c r="NLQ9" i="7"/>
  <c r="NLS9" i="7"/>
  <c r="NLU9" i="7"/>
  <c r="NLW9" i="7"/>
  <c r="NLY9" i="7"/>
  <c r="NMA9" i="7"/>
  <c r="NMC9" i="7"/>
  <c r="NME9" i="7"/>
  <c r="NMG9" i="7"/>
  <c r="NMI9" i="7"/>
  <c r="NMK9" i="7"/>
  <c r="NMM9" i="7"/>
  <c r="NMO9" i="7"/>
  <c r="NMQ9" i="7"/>
  <c r="NMS9" i="7"/>
  <c r="NMU9" i="7"/>
  <c r="NMW9" i="7"/>
  <c r="NMY9" i="7"/>
  <c r="NNA9" i="7"/>
  <c r="NNC9" i="7"/>
  <c r="NNE9" i="7"/>
  <c r="NNG9" i="7"/>
  <c r="NNI9" i="7"/>
  <c r="NNK9" i="7"/>
  <c r="NNM9" i="7"/>
  <c r="NNO9" i="7"/>
  <c r="NNQ9" i="7"/>
  <c r="NNS9" i="7"/>
  <c r="NNU9" i="7"/>
  <c r="NNW9" i="7"/>
  <c r="NNY9" i="7"/>
  <c r="NOA9" i="7"/>
  <c r="NOC9" i="7"/>
  <c r="NOE9" i="7"/>
  <c r="NOG9" i="7"/>
  <c r="NOI9" i="7"/>
  <c r="NOK9" i="7"/>
  <c r="NOM9" i="7"/>
  <c r="NOO9" i="7"/>
  <c r="NOQ9" i="7"/>
  <c r="NOS9" i="7"/>
  <c r="NOU9" i="7"/>
  <c r="NOW9" i="7"/>
  <c r="NOY9" i="7"/>
  <c r="NPA9" i="7"/>
  <c r="NPC9" i="7"/>
  <c r="NPE9" i="7"/>
  <c r="NPG9" i="7"/>
  <c r="NPI9" i="7"/>
  <c r="NPK9" i="7"/>
  <c r="NPM9" i="7"/>
  <c r="NPO9" i="7"/>
  <c r="NPQ9" i="7"/>
  <c r="NPS9" i="7"/>
  <c r="NPU9" i="7"/>
  <c r="NPW9" i="7"/>
  <c r="NPY9" i="7"/>
  <c r="NQA9" i="7"/>
  <c r="NQC9" i="7"/>
  <c r="NQE9" i="7"/>
  <c r="NQG9" i="7"/>
  <c r="NQI9" i="7"/>
  <c r="NQK9" i="7"/>
  <c r="NQM9" i="7"/>
  <c r="NQO9" i="7"/>
  <c r="NQQ9" i="7"/>
  <c r="NQS9" i="7"/>
  <c r="NQU9" i="7"/>
  <c r="NQW9" i="7"/>
  <c r="NQY9" i="7"/>
  <c r="NRA9" i="7"/>
  <c r="NRC9" i="7"/>
  <c r="NRE9" i="7"/>
  <c r="NRG9" i="7"/>
  <c r="NRI9" i="7"/>
  <c r="NRK9" i="7"/>
  <c r="NRM9" i="7"/>
  <c r="NRO9" i="7"/>
  <c r="NRQ9" i="7"/>
  <c r="NRS9" i="7"/>
  <c r="NRU9" i="7"/>
  <c r="NRW9" i="7"/>
  <c r="NRY9" i="7"/>
  <c r="NSA9" i="7"/>
  <c r="NSC9" i="7"/>
  <c r="NSE9" i="7"/>
  <c r="NSG9" i="7"/>
  <c r="NSI9" i="7"/>
  <c r="NSK9" i="7"/>
  <c r="NSM9" i="7"/>
  <c r="NSO9" i="7"/>
  <c r="NSQ9" i="7"/>
  <c r="NSS9" i="7"/>
  <c r="NSU9" i="7"/>
  <c r="NSW9" i="7"/>
  <c r="NSY9" i="7"/>
  <c r="NTA9" i="7"/>
  <c r="NTC9" i="7"/>
  <c r="NTE9" i="7"/>
  <c r="NTG9" i="7"/>
  <c r="NTI9" i="7"/>
  <c r="NTK9" i="7"/>
  <c r="NTM9" i="7"/>
  <c r="NTO9" i="7"/>
  <c r="NTQ9" i="7"/>
  <c r="NTS9" i="7"/>
  <c r="NTU9" i="7"/>
  <c r="NTW9" i="7"/>
  <c r="NTY9" i="7"/>
  <c r="NUA9" i="7"/>
  <c r="NUC9" i="7"/>
  <c r="NUE9" i="7"/>
  <c r="NUG9" i="7"/>
  <c r="NUI9" i="7"/>
  <c r="NUK9" i="7"/>
  <c r="NUM9" i="7"/>
  <c r="NUO9" i="7"/>
  <c r="NUQ9" i="7"/>
  <c r="NUS9" i="7"/>
  <c r="NUU9" i="7"/>
  <c r="NUW9" i="7"/>
  <c r="NUY9" i="7"/>
  <c r="NVA9" i="7"/>
  <c r="NVC9" i="7"/>
  <c r="NVE9" i="7"/>
  <c r="NVG9" i="7"/>
  <c r="NVI9" i="7"/>
  <c r="NVK9" i="7"/>
  <c r="NVM9" i="7"/>
  <c r="NVO9" i="7"/>
  <c r="NVQ9" i="7"/>
  <c r="NVS9" i="7"/>
  <c r="NVU9" i="7"/>
  <c r="NVW9" i="7"/>
  <c r="NVY9" i="7"/>
  <c r="NWA9" i="7"/>
  <c r="NWC9" i="7"/>
  <c r="NWE9" i="7"/>
  <c r="NWG9" i="7"/>
  <c r="NWI9" i="7"/>
  <c r="NWK9" i="7"/>
  <c r="NWM9" i="7"/>
  <c r="NWO9" i="7"/>
  <c r="NWQ9" i="7"/>
  <c r="NWS9" i="7"/>
  <c r="NWU9" i="7"/>
  <c r="NWW9" i="7"/>
  <c r="NWY9" i="7"/>
  <c r="NXA9" i="7"/>
  <c r="NXC9" i="7"/>
  <c r="NXE9" i="7"/>
  <c r="NXG9" i="7"/>
  <c r="NXI9" i="7"/>
  <c r="NXK9" i="7"/>
  <c r="NXM9" i="7"/>
  <c r="NXO9" i="7"/>
  <c r="NXQ9" i="7"/>
  <c r="NXS9" i="7"/>
  <c r="NXU9" i="7"/>
  <c r="NXW9" i="7"/>
  <c r="NXY9" i="7"/>
  <c r="NYA9" i="7"/>
  <c r="NYC9" i="7"/>
  <c r="NYE9" i="7"/>
  <c r="NYG9" i="7"/>
  <c r="NYI9" i="7"/>
  <c r="NYK9" i="7"/>
  <c r="NYM9" i="7"/>
  <c r="NYO9" i="7"/>
  <c r="NYQ9" i="7"/>
  <c r="NYS9" i="7"/>
  <c r="NYU9" i="7"/>
  <c r="NYW9" i="7"/>
  <c r="NYY9" i="7"/>
  <c r="NZA9" i="7"/>
  <c r="NZC9" i="7"/>
  <c r="NZE9" i="7"/>
  <c r="NZG9" i="7"/>
  <c r="NZI9" i="7"/>
  <c r="NZK9" i="7"/>
  <c r="NZM9" i="7"/>
  <c r="NZO9" i="7"/>
  <c r="NZQ9" i="7"/>
  <c r="NZS9" i="7"/>
  <c r="NZU9" i="7"/>
  <c r="NZW9" i="7"/>
  <c r="NZY9" i="7"/>
  <c r="OAA9" i="7"/>
  <c r="OAC9" i="7"/>
  <c r="OAE9" i="7"/>
  <c r="OAG9" i="7"/>
  <c r="OAI9" i="7"/>
  <c r="OAK9" i="7"/>
  <c r="OAM9" i="7"/>
  <c r="OAO9" i="7"/>
  <c r="OAQ9" i="7"/>
  <c r="OAS9" i="7"/>
  <c r="OAU9" i="7"/>
  <c r="OAW9" i="7"/>
  <c r="OAY9" i="7"/>
  <c r="OBA9" i="7"/>
  <c r="OBC9" i="7"/>
  <c r="OBE9" i="7"/>
  <c r="OBG9" i="7"/>
  <c r="OBI9" i="7"/>
  <c r="OBK9" i="7"/>
  <c r="OBM9" i="7"/>
  <c r="OBO9" i="7"/>
  <c r="OBQ9" i="7"/>
  <c r="OBS9" i="7"/>
  <c r="OBU9" i="7"/>
  <c r="OBW9" i="7"/>
  <c r="OBY9" i="7"/>
  <c r="OCA9" i="7"/>
  <c r="OCC9" i="7"/>
  <c r="OCE9" i="7"/>
  <c r="OCG9" i="7"/>
  <c r="OCI9" i="7"/>
  <c r="OCK9" i="7"/>
  <c r="OCM9" i="7"/>
  <c r="OCO9" i="7"/>
  <c r="OCQ9" i="7"/>
  <c r="OCS9" i="7"/>
  <c r="OCU9" i="7"/>
  <c r="OCW9" i="7"/>
  <c r="OCY9" i="7"/>
  <c r="ODA9" i="7"/>
  <c r="ODC9" i="7"/>
  <c r="ODE9" i="7"/>
  <c r="ODG9" i="7"/>
  <c r="ODI9" i="7"/>
  <c r="ODK9" i="7"/>
  <c r="ODM9" i="7"/>
  <c r="ODO9" i="7"/>
  <c r="ODQ9" i="7"/>
  <c r="ODS9" i="7"/>
  <c r="ODU9" i="7"/>
  <c r="ODW9" i="7"/>
  <c r="ODY9" i="7"/>
  <c r="OEA9" i="7"/>
  <c r="OEC9" i="7"/>
  <c r="OEE9" i="7"/>
  <c r="OEG9" i="7"/>
  <c r="OEI9" i="7"/>
  <c r="OEK9" i="7"/>
  <c r="OEM9" i="7"/>
  <c r="OEO9" i="7"/>
  <c r="OEQ9" i="7"/>
  <c r="OES9" i="7"/>
  <c r="OEU9" i="7"/>
  <c r="OEW9" i="7"/>
  <c r="OEY9" i="7"/>
  <c r="OFA9" i="7"/>
  <c r="OFC9" i="7"/>
  <c r="OFE9" i="7"/>
  <c r="OFG9" i="7"/>
  <c r="OFI9" i="7"/>
  <c r="OFK9" i="7"/>
  <c r="OFM9" i="7"/>
  <c r="OFO9" i="7"/>
  <c r="OFQ9" i="7"/>
  <c r="OFS9" i="7"/>
  <c r="OFU9" i="7"/>
  <c r="OFW9" i="7"/>
  <c r="OFY9" i="7"/>
  <c r="OGA9" i="7"/>
  <c r="OGC9" i="7"/>
  <c r="OGE9" i="7"/>
  <c r="OGG9" i="7"/>
  <c r="OGI9" i="7"/>
  <c r="OGK9" i="7"/>
  <c r="OGM9" i="7"/>
  <c r="OGO9" i="7"/>
  <c r="OGQ9" i="7"/>
  <c r="OGS9" i="7"/>
  <c r="OGU9" i="7"/>
  <c r="OGW9" i="7"/>
  <c r="OGY9" i="7"/>
  <c r="OHA9" i="7"/>
  <c r="OHC9" i="7"/>
  <c r="OHE9" i="7"/>
  <c r="OHG9" i="7"/>
  <c r="OHI9" i="7"/>
  <c r="OHK9" i="7"/>
  <c r="OHM9" i="7"/>
  <c r="OHO9" i="7"/>
  <c r="OHQ9" i="7"/>
  <c r="OHS9" i="7"/>
  <c r="OHU9" i="7"/>
  <c r="OHW9" i="7"/>
  <c r="OHY9" i="7"/>
  <c r="OIA9" i="7"/>
  <c r="OIC9" i="7"/>
  <c r="OIE9" i="7"/>
  <c r="OIG9" i="7"/>
  <c r="OII9" i="7"/>
  <c r="OIK9" i="7"/>
  <c r="OIM9" i="7"/>
  <c r="OIO9" i="7"/>
  <c r="OIQ9" i="7"/>
  <c r="OIS9" i="7"/>
  <c r="OIU9" i="7"/>
  <c r="OIW9" i="7"/>
  <c r="OIY9" i="7"/>
  <c r="OJA9" i="7"/>
  <c r="OJC9" i="7"/>
  <c r="OJE9" i="7"/>
  <c r="OJG9" i="7"/>
  <c r="OJI9" i="7"/>
  <c r="OJK9" i="7"/>
  <c r="OJM9" i="7"/>
  <c r="OJO9" i="7"/>
  <c r="OJQ9" i="7"/>
  <c r="OJS9" i="7"/>
  <c r="OJU9" i="7"/>
  <c r="OJW9" i="7"/>
  <c r="OJY9" i="7"/>
  <c r="OKA9" i="7"/>
  <c r="OKC9" i="7"/>
  <c r="OKE9" i="7"/>
  <c r="OKG9" i="7"/>
  <c r="OKI9" i="7"/>
  <c r="OKK9" i="7"/>
  <c r="OKM9" i="7"/>
  <c r="OKO9" i="7"/>
  <c r="OKQ9" i="7"/>
  <c r="OKS9" i="7"/>
  <c r="OKU9" i="7"/>
  <c r="OKW9" i="7"/>
  <c r="OKY9" i="7"/>
  <c r="OLA9" i="7"/>
  <c r="OLC9" i="7"/>
  <c r="OLE9" i="7"/>
  <c r="OLG9" i="7"/>
  <c r="OLI9" i="7"/>
  <c r="OLK9" i="7"/>
  <c r="OLM9" i="7"/>
  <c r="OLO9" i="7"/>
  <c r="OLQ9" i="7"/>
  <c r="OLS9" i="7"/>
  <c r="OLU9" i="7"/>
  <c r="OLW9" i="7"/>
  <c r="OLY9" i="7"/>
  <c r="OMA9" i="7"/>
  <c r="OMC9" i="7"/>
  <c r="OME9" i="7"/>
  <c r="OMG9" i="7"/>
  <c r="OMI9" i="7"/>
  <c r="OMK9" i="7"/>
  <c r="OMM9" i="7"/>
  <c r="OMO9" i="7"/>
  <c r="OMQ9" i="7"/>
  <c r="OMS9" i="7"/>
  <c r="OMU9" i="7"/>
  <c r="OMW9" i="7"/>
  <c r="OMY9" i="7"/>
  <c r="ONA9" i="7"/>
  <c r="ONC9" i="7"/>
  <c r="ONE9" i="7"/>
  <c r="ONG9" i="7"/>
  <c r="ONI9" i="7"/>
  <c r="ONK9" i="7"/>
  <c r="ONM9" i="7"/>
  <c r="ONO9" i="7"/>
  <c r="ONQ9" i="7"/>
  <c r="ONS9" i="7"/>
  <c r="ONU9" i="7"/>
  <c r="ONW9" i="7"/>
  <c r="ONY9" i="7"/>
  <c r="OOA9" i="7"/>
  <c r="OOC9" i="7"/>
  <c r="OOE9" i="7"/>
  <c r="OOG9" i="7"/>
  <c r="OOI9" i="7"/>
  <c r="OOK9" i="7"/>
  <c r="OOM9" i="7"/>
  <c r="OOO9" i="7"/>
  <c r="OOQ9" i="7"/>
  <c r="OOS9" i="7"/>
  <c r="OOU9" i="7"/>
  <c r="OOW9" i="7"/>
  <c r="OOY9" i="7"/>
  <c r="OPA9" i="7"/>
  <c r="OPC9" i="7"/>
  <c r="OPE9" i="7"/>
  <c r="OPG9" i="7"/>
  <c r="OPI9" i="7"/>
  <c r="OPK9" i="7"/>
  <c r="OPM9" i="7"/>
  <c r="OPO9" i="7"/>
  <c r="OPQ9" i="7"/>
  <c r="OPS9" i="7"/>
  <c r="OPU9" i="7"/>
  <c r="OPW9" i="7"/>
  <c r="OPY9" i="7"/>
  <c r="OQA9" i="7"/>
  <c r="OQC9" i="7"/>
  <c r="OQE9" i="7"/>
  <c r="OQG9" i="7"/>
  <c r="OQI9" i="7"/>
  <c r="OQK9" i="7"/>
  <c r="OQM9" i="7"/>
  <c r="OQO9" i="7"/>
  <c r="OQQ9" i="7"/>
  <c r="OQS9" i="7"/>
  <c r="OQU9" i="7"/>
  <c r="OQW9" i="7"/>
  <c r="OQY9" i="7"/>
  <c r="ORA9" i="7"/>
  <c r="ORC9" i="7"/>
  <c r="ORE9" i="7"/>
  <c r="ORG9" i="7"/>
  <c r="ORI9" i="7"/>
  <c r="ORK9" i="7"/>
  <c r="ORM9" i="7"/>
  <c r="ORO9" i="7"/>
  <c r="ORQ9" i="7"/>
  <c r="ORS9" i="7"/>
  <c r="ORU9" i="7"/>
  <c r="ORW9" i="7"/>
  <c r="ORY9" i="7"/>
  <c r="OSA9" i="7"/>
  <c r="OSC9" i="7"/>
  <c r="OSE9" i="7"/>
  <c r="OSG9" i="7"/>
  <c r="OSI9" i="7"/>
  <c r="OSK9" i="7"/>
  <c r="OSM9" i="7"/>
  <c r="OSO9" i="7"/>
  <c r="OSQ9" i="7"/>
  <c r="OSS9" i="7"/>
  <c r="OSU9" i="7"/>
  <c r="OSW9" i="7"/>
  <c r="OSY9" i="7"/>
  <c r="OTA9" i="7"/>
  <c r="OTC9" i="7"/>
  <c r="OTE9" i="7"/>
  <c r="OTG9" i="7"/>
  <c r="OTI9" i="7"/>
  <c r="OTK9" i="7"/>
  <c r="OTM9" i="7"/>
  <c r="OTO9" i="7"/>
  <c r="OTQ9" i="7"/>
  <c r="OTS9" i="7"/>
  <c r="OTU9" i="7"/>
  <c r="OTW9" i="7"/>
  <c r="OTY9" i="7"/>
  <c r="OUA9" i="7"/>
  <c r="OUC9" i="7"/>
  <c r="OUE9" i="7"/>
  <c r="OUG9" i="7"/>
  <c r="OUI9" i="7"/>
  <c r="OUK9" i="7"/>
  <c r="OUM9" i="7"/>
  <c r="OUO9" i="7"/>
  <c r="OUQ9" i="7"/>
  <c r="OUS9" i="7"/>
  <c r="OUU9" i="7"/>
  <c r="OUW9" i="7"/>
  <c r="OUY9" i="7"/>
  <c r="OVA9" i="7"/>
  <c r="OVC9" i="7"/>
  <c r="OVE9" i="7"/>
  <c r="OVG9" i="7"/>
  <c r="OVI9" i="7"/>
  <c r="OVK9" i="7"/>
  <c r="OVM9" i="7"/>
  <c r="OVO9" i="7"/>
  <c r="OVQ9" i="7"/>
  <c r="OVS9" i="7"/>
  <c r="OVU9" i="7"/>
  <c r="OVW9" i="7"/>
  <c r="OVY9" i="7"/>
  <c r="OWA9" i="7"/>
  <c r="OWC9" i="7"/>
  <c r="OWE9" i="7"/>
  <c r="OWG9" i="7"/>
  <c r="OWI9" i="7"/>
  <c r="OWK9" i="7"/>
  <c r="OWM9" i="7"/>
  <c r="OWO9" i="7"/>
  <c r="OWQ9" i="7"/>
  <c r="OWS9" i="7"/>
  <c r="OWU9" i="7"/>
  <c r="OWW9" i="7"/>
  <c r="OWY9" i="7"/>
  <c r="OXA9" i="7"/>
  <c r="OXC9" i="7"/>
  <c r="OXE9" i="7"/>
  <c r="OXG9" i="7"/>
  <c r="OXI9" i="7"/>
  <c r="OXK9" i="7"/>
  <c r="OXM9" i="7"/>
  <c r="OXO9" i="7"/>
  <c r="OXQ9" i="7"/>
  <c r="OXS9" i="7"/>
  <c r="OXU9" i="7"/>
  <c r="OXW9" i="7"/>
  <c r="OXY9" i="7"/>
  <c r="OYA9" i="7"/>
  <c r="OYC9" i="7"/>
  <c r="OYE9" i="7"/>
  <c r="OYG9" i="7"/>
  <c r="OYI9" i="7"/>
  <c r="OYK9" i="7"/>
  <c r="OYM9" i="7"/>
  <c r="OYO9" i="7"/>
  <c r="OYQ9" i="7"/>
  <c r="OYS9" i="7"/>
  <c r="OYU9" i="7"/>
  <c r="OYW9" i="7"/>
  <c r="OYY9" i="7"/>
  <c r="OZA9" i="7"/>
  <c r="OZC9" i="7"/>
  <c r="OZE9" i="7"/>
  <c r="OZG9" i="7"/>
  <c r="OZI9" i="7"/>
  <c r="OZK9" i="7"/>
  <c r="OZM9" i="7"/>
  <c r="OZO9" i="7"/>
  <c r="OZQ9" i="7"/>
  <c r="OZS9" i="7"/>
  <c r="OZU9" i="7"/>
  <c r="OZW9" i="7"/>
  <c r="OZY9" i="7"/>
  <c r="PAA9" i="7"/>
  <c r="PAC9" i="7"/>
  <c r="PAE9" i="7"/>
  <c r="PAG9" i="7"/>
  <c r="PAI9" i="7"/>
  <c r="PAK9" i="7"/>
  <c r="PAM9" i="7"/>
  <c r="PAO9" i="7"/>
  <c r="PAQ9" i="7"/>
  <c r="PAS9" i="7"/>
  <c r="PAU9" i="7"/>
  <c r="PAW9" i="7"/>
  <c r="PAY9" i="7"/>
  <c r="PBA9" i="7"/>
  <c r="PBC9" i="7"/>
  <c r="PBE9" i="7"/>
  <c r="PBG9" i="7"/>
  <c r="PBI9" i="7"/>
  <c r="PBK9" i="7"/>
  <c r="PBM9" i="7"/>
  <c r="PBO9" i="7"/>
  <c r="PBQ9" i="7"/>
  <c r="PBS9" i="7"/>
  <c r="PBU9" i="7"/>
  <c r="PBW9" i="7"/>
  <c r="PBY9" i="7"/>
  <c r="PCA9" i="7"/>
  <c r="PCC9" i="7"/>
  <c r="PCE9" i="7"/>
  <c r="PCG9" i="7"/>
  <c r="PCI9" i="7"/>
  <c r="PCK9" i="7"/>
  <c r="PCM9" i="7"/>
  <c r="PCO9" i="7"/>
  <c r="PCQ9" i="7"/>
  <c r="PCS9" i="7"/>
  <c r="PCU9" i="7"/>
  <c r="PCW9" i="7"/>
  <c r="PCY9" i="7"/>
  <c r="PDA9" i="7"/>
  <c r="PDC9" i="7"/>
  <c r="PDE9" i="7"/>
  <c r="PDG9" i="7"/>
  <c r="PDI9" i="7"/>
  <c r="PDK9" i="7"/>
  <c r="PDM9" i="7"/>
  <c r="PDO9" i="7"/>
  <c r="PDQ9" i="7"/>
  <c r="PDS9" i="7"/>
  <c r="PDU9" i="7"/>
  <c r="PDW9" i="7"/>
  <c r="PDY9" i="7"/>
  <c r="PEA9" i="7"/>
  <c r="PEC9" i="7"/>
  <c r="PEE9" i="7"/>
  <c r="PEG9" i="7"/>
  <c r="PEI9" i="7"/>
  <c r="PEK9" i="7"/>
  <c r="PEM9" i="7"/>
  <c r="PEO9" i="7"/>
  <c r="PEQ9" i="7"/>
  <c r="PES9" i="7"/>
  <c r="PEU9" i="7"/>
  <c r="PEW9" i="7"/>
  <c r="PEY9" i="7"/>
  <c r="PFA9" i="7"/>
  <c r="PFC9" i="7"/>
  <c r="PFE9" i="7"/>
  <c r="PFG9" i="7"/>
  <c r="PFI9" i="7"/>
  <c r="PFK9" i="7"/>
  <c r="PFM9" i="7"/>
  <c r="PFO9" i="7"/>
  <c r="PFQ9" i="7"/>
  <c r="PFS9" i="7"/>
  <c r="PFU9" i="7"/>
  <c r="PFW9" i="7"/>
  <c r="PFY9" i="7"/>
  <c r="PGA9" i="7"/>
  <c r="PGC9" i="7"/>
  <c r="PGE9" i="7"/>
  <c r="PGG9" i="7"/>
  <c r="PGI9" i="7"/>
  <c r="PGK9" i="7"/>
  <c r="PGM9" i="7"/>
  <c r="PGO9" i="7"/>
  <c r="PGQ9" i="7"/>
  <c r="PGS9" i="7"/>
  <c r="PGU9" i="7"/>
  <c r="PGW9" i="7"/>
  <c r="PGY9" i="7"/>
  <c r="PHA9" i="7"/>
  <c r="PHC9" i="7"/>
  <c r="PHE9" i="7"/>
  <c r="PHG9" i="7"/>
  <c r="PHI9" i="7"/>
  <c r="PHK9" i="7"/>
  <c r="PHM9" i="7"/>
  <c r="PHO9" i="7"/>
  <c r="PHQ9" i="7"/>
  <c r="PHS9" i="7"/>
  <c r="PHU9" i="7"/>
  <c r="PHW9" i="7"/>
  <c r="PHY9" i="7"/>
  <c r="PIA9" i="7"/>
  <c r="PIC9" i="7"/>
  <c r="PIE9" i="7"/>
  <c r="PIG9" i="7"/>
  <c r="PII9" i="7"/>
  <c r="PIK9" i="7"/>
  <c r="PIM9" i="7"/>
  <c r="PIO9" i="7"/>
  <c r="PIQ9" i="7"/>
  <c r="PIS9" i="7"/>
  <c r="PIU9" i="7"/>
  <c r="PIW9" i="7"/>
  <c r="PIY9" i="7"/>
  <c r="PJA9" i="7"/>
  <c r="PJC9" i="7"/>
  <c r="PJE9" i="7"/>
  <c r="PJG9" i="7"/>
  <c r="PJI9" i="7"/>
  <c r="PJK9" i="7"/>
  <c r="PJM9" i="7"/>
  <c r="PJO9" i="7"/>
  <c r="PJQ9" i="7"/>
  <c r="PJS9" i="7"/>
  <c r="PJU9" i="7"/>
  <c r="PJW9" i="7"/>
  <c r="PJY9" i="7"/>
  <c r="PKA9" i="7"/>
  <c r="PKC9" i="7"/>
  <c r="PKE9" i="7"/>
  <c r="PKG9" i="7"/>
  <c r="PKI9" i="7"/>
  <c r="PKK9" i="7"/>
  <c r="PKM9" i="7"/>
  <c r="PKO9" i="7"/>
  <c r="PKQ9" i="7"/>
  <c r="PKS9" i="7"/>
  <c r="PKU9" i="7"/>
  <c r="PKW9" i="7"/>
  <c r="PKY9" i="7"/>
  <c r="PLA9" i="7"/>
  <c r="PLC9" i="7"/>
  <c r="PLE9" i="7"/>
  <c r="PLG9" i="7"/>
  <c r="PLI9" i="7"/>
  <c r="PLK9" i="7"/>
  <c r="PLM9" i="7"/>
  <c r="PLO9" i="7"/>
  <c r="PLQ9" i="7"/>
  <c r="PLS9" i="7"/>
  <c r="PLU9" i="7"/>
  <c r="PLW9" i="7"/>
  <c r="PLY9" i="7"/>
  <c r="PMA9" i="7"/>
  <c r="PMC9" i="7"/>
  <c r="PME9" i="7"/>
  <c r="PMG9" i="7"/>
  <c r="PMI9" i="7"/>
  <c r="PMK9" i="7"/>
  <c r="PMM9" i="7"/>
  <c r="PMO9" i="7"/>
  <c r="PMQ9" i="7"/>
  <c r="PMS9" i="7"/>
  <c r="PMU9" i="7"/>
  <c r="PMW9" i="7"/>
  <c r="PMY9" i="7"/>
  <c r="PNA9" i="7"/>
  <c r="PNC9" i="7"/>
  <c r="PNE9" i="7"/>
  <c r="PNG9" i="7"/>
  <c r="PNI9" i="7"/>
  <c r="PNK9" i="7"/>
  <c r="PNM9" i="7"/>
  <c r="PNO9" i="7"/>
  <c r="PNQ9" i="7"/>
  <c r="PNS9" i="7"/>
  <c r="PNU9" i="7"/>
  <c r="PNW9" i="7"/>
  <c r="PNY9" i="7"/>
  <c r="POA9" i="7"/>
  <c r="POC9" i="7"/>
  <c r="POE9" i="7"/>
  <c r="POG9" i="7"/>
  <c r="POI9" i="7"/>
  <c r="POK9" i="7"/>
  <c r="POM9" i="7"/>
  <c r="POO9" i="7"/>
  <c r="POQ9" i="7"/>
  <c r="POS9" i="7"/>
  <c r="POU9" i="7"/>
  <c r="POW9" i="7"/>
  <c r="POY9" i="7"/>
  <c r="PPA9" i="7"/>
  <c r="PPC9" i="7"/>
  <c r="PPE9" i="7"/>
  <c r="PPG9" i="7"/>
  <c r="PPI9" i="7"/>
  <c r="PPK9" i="7"/>
  <c r="PPM9" i="7"/>
  <c r="PPO9" i="7"/>
  <c r="PPQ9" i="7"/>
  <c r="PPS9" i="7"/>
  <c r="PPU9" i="7"/>
  <c r="PPW9" i="7"/>
  <c r="PPY9" i="7"/>
  <c r="PQA9" i="7"/>
  <c r="PQC9" i="7"/>
  <c r="PQE9" i="7"/>
  <c r="PQG9" i="7"/>
  <c r="PQI9" i="7"/>
  <c r="PQK9" i="7"/>
  <c r="PQM9" i="7"/>
  <c r="PQO9" i="7"/>
  <c r="PQQ9" i="7"/>
  <c r="PQS9" i="7"/>
  <c r="PQU9" i="7"/>
  <c r="PQW9" i="7"/>
  <c r="PQY9" i="7"/>
  <c r="PRA9" i="7"/>
  <c r="PRC9" i="7"/>
  <c r="PRE9" i="7"/>
  <c r="PRG9" i="7"/>
  <c r="PRI9" i="7"/>
  <c r="PRK9" i="7"/>
  <c r="PRM9" i="7"/>
  <c r="PRO9" i="7"/>
  <c r="PRQ9" i="7"/>
  <c r="PRS9" i="7"/>
  <c r="PRU9" i="7"/>
  <c r="PRW9" i="7"/>
  <c r="PRY9" i="7"/>
  <c r="PSA9" i="7"/>
  <c r="PSC9" i="7"/>
  <c r="PSE9" i="7"/>
  <c r="PSG9" i="7"/>
  <c r="PSI9" i="7"/>
  <c r="PSK9" i="7"/>
  <c r="PSM9" i="7"/>
  <c r="PSO9" i="7"/>
  <c r="PSQ9" i="7"/>
  <c r="PSS9" i="7"/>
  <c r="PSU9" i="7"/>
  <c r="PSW9" i="7"/>
  <c r="PSY9" i="7"/>
  <c r="PTA9" i="7"/>
  <c r="PTC9" i="7"/>
  <c r="PTE9" i="7"/>
  <c r="PTG9" i="7"/>
  <c r="PTI9" i="7"/>
  <c r="PTK9" i="7"/>
  <c r="PTM9" i="7"/>
  <c r="PTO9" i="7"/>
  <c r="PTQ9" i="7"/>
  <c r="PTS9" i="7"/>
  <c r="PTU9" i="7"/>
  <c r="PTW9" i="7"/>
  <c r="PTY9" i="7"/>
  <c r="PUA9" i="7"/>
  <c r="PUC9" i="7"/>
  <c r="PUE9" i="7"/>
  <c r="PUG9" i="7"/>
  <c r="PUI9" i="7"/>
  <c r="PUK9" i="7"/>
  <c r="PUM9" i="7"/>
  <c r="PUO9" i="7"/>
  <c r="PUQ9" i="7"/>
  <c r="PUS9" i="7"/>
  <c r="PUU9" i="7"/>
  <c r="PUW9" i="7"/>
  <c r="PUY9" i="7"/>
  <c r="PVA9" i="7"/>
  <c r="PVC9" i="7"/>
  <c r="PVE9" i="7"/>
  <c r="PVG9" i="7"/>
  <c r="PVI9" i="7"/>
  <c r="PVK9" i="7"/>
  <c r="PVM9" i="7"/>
  <c r="PVO9" i="7"/>
  <c r="PVQ9" i="7"/>
  <c r="PVS9" i="7"/>
  <c r="PVU9" i="7"/>
  <c r="PVW9" i="7"/>
  <c r="PVY9" i="7"/>
  <c r="PWA9" i="7"/>
  <c r="PWC9" i="7"/>
  <c r="PWE9" i="7"/>
  <c r="PWG9" i="7"/>
  <c r="PWI9" i="7"/>
  <c r="PWK9" i="7"/>
  <c r="PWM9" i="7"/>
  <c r="PWO9" i="7"/>
  <c r="PWQ9" i="7"/>
  <c r="PWS9" i="7"/>
  <c r="PWU9" i="7"/>
  <c r="PWW9" i="7"/>
  <c r="PWY9" i="7"/>
  <c r="PXA9" i="7"/>
  <c r="PXC9" i="7"/>
  <c r="PXE9" i="7"/>
  <c r="PXG9" i="7"/>
  <c r="PXI9" i="7"/>
  <c r="PXK9" i="7"/>
  <c r="PXM9" i="7"/>
  <c r="PXO9" i="7"/>
  <c r="PXQ9" i="7"/>
  <c r="PXS9" i="7"/>
  <c r="PXU9" i="7"/>
  <c r="PXW9" i="7"/>
  <c r="PXY9" i="7"/>
  <c r="PYA9" i="7"/>
  <c r="PYC9" i="7"/>
  <c r="PYE9" i="7"/>
  <c r="PYG9" i="7"/>
  <c r="PYI9" i="7"/>
  <c r="PYK9" i="7"/>
  <c r="PYM9" i="7"/>
  <c r="PYO9" i="7"/>
  <c r="PYQ9" i="7"/>
  <c r="PYS9" i="7"/>
  <c r="PYU9" i="7"/>
  <c r="PYW9" i="7"/>
  <c r="PYY9" i="7"/>
  <c r="PZA9" i="7"/>
  <c r="PZC9" i="7"/>
  <c r="PZE9" i="7"/>
  <c r="PZG9" i="7"/>
  <c r="PZI9" i="7"/>
  <c r="PZK9" i="7"/>
  <c r="PZM9" i="7"/>
  <c r="PZO9" i="7"/>
  <c r="PZQ9" i="7"/>
  <c r="PZS9" i="7"/>
  <c r="PZU9" i="7"/>
  <c r="PZW9" i="7"/>
  <c r="PZY9" i="7"/>
  <c r="QAA9" i="7"/>
  <c r="QAC9" i="7"/>
  <c r="QAE9" i="7"/>
  <c r="QAG9" i="7"/>
  <c r="QAI9" i="7"/>
  <c r="QAK9" i="7"/>
  <c r="QAM9" i="7"/>
  <c r="QAO9" i="7"/>
  <c r="QAQ9" i="7"/>
  <c r="QAS9" i="7"/>
  <c r="QAU9" i="7"/>
  <c r="QAW9" i="7"/>
  <c r="QAY9" i="7"/>
  <c r="QBA9" i="7"/>
  <c r="QBC9" i="7"/>
  <c r="QBE9" i="7"/>
  <c r="QBG9" i="7"/>
  <c r="QBI9" i="7"/>
  <c r="QBK9" i="7"/>
  <c r="QBM9" i="7"/>
  <c r="QBO9" i="7"/>
  <c r="QBQ9" i="7"/>
  <c r="QBS9" i="7"/>
  <c r="QBU9" i="7"/>
  <c r="QBW9" i="7"/>
  <c r="QBY9" i="7"/>
  <c r="QCA9" i="7"/>
  <c r="QCC9" i="7"/>
  <c r="QCE9" i="7"/>
  <c r="QCG9" i="7"/>
  <c r="QCI9" i="7"/>
  <c r="QCK9" i="7"/>
  <c r="QCM9" i="7"/>
  <c r="QCO9" i="7"/>
  <c r="QCQ9" i="7"/>
  <c r="QCS9" i="7"/>
  <c r="QCU9" i="7"/>
  <c r="QCW9" i="7"/>
  <c r="QCY9" i="7"/>
  <c r="QDA9" i="7"/>
  <c r="QDC9" i="7"/>
  <c r="QDE9" i="7"/>
  <c r="QDG9" i="7"/>
  <c r="QDI9" i="7"/>
  <c r="QDK9" i="7"/>
  <c r="QDM9" i="7"/>
  <c r="QDO9" i="7"/>
  <c r="QDQ9" i="7"/>
  <c r="QDS9" i="7"/>
  <c r="QDU9" i="7"/>
  <c r="QDW9" i="7"/>
  <c r="QDY9" i="7"/>
  <c r="QEA9" i="7"/>
  <c r="QEC9" i="7"/>
  <c r="QEE9" i="7"/>
  <c r="QEG9" i="7"/>
  <c r="QEI9" i="7"/>
  <c r="QEK9" i="7"/>
  <c r="QEM9" i="7"/>
  <c r="QEO9" i="7"/>
  <c r="QEQ9" i="7"/>
  <c r="QES9" i="7"/>
  <c r="QEU9" i="7"/>
  <c r="QEW9" i="7"/>
  <c r="QEY9" i="7"/>
  <c r="QFA9" i="7"/>
  <c r="QFC9" i="7"/>
  <c r="QFE9" i="7"/>
  <c r="QFG9" i="7"/>
  <c r="QFI9" i="7"/>
  <c r="QFK9" i="7"/>
  <c r="QFM9" i="7"/>
  <c r="QFO9" i="7"/>
  <c r="QFQ9" i="7"/>
  <c r="QFS9" i="7"/>
  <c r="QFU9" i="7"/>
  <c r="QFW9" i="7"/>
  <c r="QFY9" i="7"/>
  <c r="QGA9" i="7"/>
  <c r="QGC9" i="7"/>
  <c r="QGE9" i="7"/>
  <c r="QGG9" i="7"/>
  <c r="QGI9" i="7"/>
  <c r="QGK9" i="7"/>
  <c r="QGM9" i="7"/>
  <c r="QGO9" i="7"/>
  <c r="QGQ9" i="7"/>
  <c r="QGS9" i="7"/>
  <c r="QGU9" i="7"/>
  <c r="QGW9" i="7"/>
  <c r="QGY9" i="7"/>
  <c r="QHA9" i="7"/>
  <c r="QHC9" i="7"/>
  <c r="QHE9" i="7"/>
  <c r="QHG9" i="7"/>
  <c r="QHI9" i="7"/>
  <c r="QHK9" i="7"/>
  <c r="QHM9" i="7"/>
  <c r="QHO9" i="7"/>
  <c r="QHQ9" i="7"/>
  <c r="QHS9" i="7"/>
  <c r="QHU9" i="7"/>
  <c r="QHW9" i="7"/>
  <c r="QHY9" i="7"/>
  <c r="QIA9" i="7"/>
  <c r="QIC9" i="7"/>
  <c r="QIE9" i="7"/>
  <c r="QIG9" i="7"/>
  <c r="QII9" i="7"/>
  <c r="QIK9" i="7"/>
  <c r="QIM9" i="7"/>
  <c r="QIO9" i="7"/>
  <c r="QIQ9" i="7"/>
  <c r="QIS9" i="7"/>
  <c r="QIU9" i="7"/>
  <c r="QIW9" i="7"/>
  <c r="QIY9" i="7"/>
  <c r="QJA9" i="7"/>
  <c r="QJC9" i="7"/>
  <c r="QJE9" i="7"/>
  <c r="QJG9" i="7"/>
  <c r="QJI9" i="7"/>
  <c r="QJK9" i="7"/>
  <c r="QJM9" i="7"/>
  <c r="QJO9" i="7"/>
  <c r="QJQ9" i="7"/>
  <c r="QJS9" i="7"/>
  <c r="QJU9" i="7"/>
  <c r="QJW9" i="7"/>
  <c r="QJY9" i="7"/>
  <c r="QKA9" i="7"/>
  <c r="QKC9" i="7"/>
  <c r="QKE9" i="7"/>
  <c r="QKG9" i="7"/>
  <c r="QKI9" i="7"/>
  <c r="QKK9" i="7"/>
  <c r="QKM9" i="7"/>
  <c r="QKO9" i="7"/>
  <c r="QKQ9" i="7"/>
  <c r="QKS9" i="7"/>
  <c r="QKU9" i="7"/>
  <c r="QKW9" i="7"/>
  <c r="QKY9" i="7"/>
  <c r="QLA9" i="7"/>
  <c r="QLC9" i="7"/>
  <c r="QLE9" i="7"/>
  <c r="QLG9" i="7"/>
  <c r="QLI9" i="7"/>
  <c r="QLK9" i="7"/>
  <c r="QLM9" i="7"/>
  <c r="QLO9" i="7"/>
  <c r="QLQ9" i="7"/>
  <c r="QLS9" i="7"/>
  <c r="QLU9" i="7"/>
  <c r="QLW9" i="7"/>
  <c r="QLY9" i="7"/>
  <c r="QMA9" i="7"/>
  <c r="QMC9" i="7"/>
  <c r="QME9" i="7"/>
  <c r="QMG9" i="7"/>
  <c r="QMI9" i="7"/>
  <c r="QMK9" i="7"/>
  <c r="QMM9" i="7"/>
  <c r="QMO9" i="7"/>
  <c r="QMQ9" i="7"/>
  <c r="QMS9" i="7"/>
  <c r="QMU9" i="7"/>
  <c r="QMW9" i="7"/>
  <c r="QMY9" i="7"/>
  <c r="QNA9" i="7"/>
  <c r="QNC9" i="7"/>
  <c r="QNE9" i="7"/>
  <c r="QNG9" i="7"/>
  <c r="QNI9" i="7"/>
  <c r="QNK9" i="7"/>
  <c r="QNM9" i="7"/>
  <c r="QNO9" i="7"/>
  <c r="QNQ9" i="7"/>
  <c r="QNS9" i="7"/>
  <c r="QNU9" i="7"/>
  <c r="QNW9" i="7"/>
  <c r="QNY9" i="7"/>
  <c r="QOA9" i="7"/>
  <c r="QOC9" i="7"/>
  <c r="QOE9" i="7"/>
  <c r="QOG9" i="7"/>
  <c r="QOI9" i="7"/>
  <c r="QOK9" i="7"/>
  <c r="QOM9" i="7"/>
  <c r="QOO9" i="7"/>
  <c r="QOQ9" i="7"/>
  <c r="QOS9" i="7"/>
  <c r="QOU9" i="7"/>
  <c r="QOW9" i="7"/>
  <c r="QOY9" i="7"/>
  <c r="QPA9" i="7"/>
  <c r="QPC9" i="7"/>
  <c r="QPE9" i="7"/>
  <c r="QPG9" i="7"/>
  <c r="QPI9" i="7"/>
  <c r="QPK9" i="7"/>
  <c r="QPM9" i="7"/>
  <c r="QPO9" i="7"/>
  <c r="QPQ9" i="7"/>
  <c r="QPS9" i="7"/>
  <c r="QPU9" i="7"/>
  <c r="QPW9" i="7"/>
  <c r="QPY9" i="7"/>
  <c r="QQA9" i="7"/>
  <c r="QQC9" i="7"/>
  <c r="QQE9" i="7"/>
  <c r="QQG9" i="7"/>
  <c r="QQI9" i="7"/>
  <c r="QQK9" i="7"/>
  <c r="QQM9" i="7"/>
  <c r="QQO9" i="7"/>
  <c r="QQQ9" i="7"/>
  <c r="QQS9" i="7"/>
  <c r="QQU9" i="7"/>
  <c r="QQW9" i="7"/>
  <c r="QQY9" i="7"/>
  <c r="QRA9" i="7"/>
  <c r="QRC9" i="7"/>
  <c r="QRE9" i="7"/>
  <c r="QRG9" i="7"/>
  <c r="QRI9" i="7"/>
  <c r="QRK9" i="7"/>
  <c r="QRM9" i="7"/>
  <c r="QRO9" i="7"/>
  <c r="QRQ9" i="7"/>
  <c r="QRS9" i="7"/>
  <c r="QRU9" i="7"/>
  <c r="QRW9" i="7"/>
  <c r="QRY9" i="7"/>
  <c r="QSA9" i="7"/>
  <c r="QSC9" i="7"/>
  <c r="QSE9" i="7"/>
  <c r="QSG9" i="7"/>
  <c r="QSI9" i="7"/>
  <c r="QSK9" i="7"/>
  <c r="QSM9" i="7"/>
  <c r="QSO9" i="7"/>
  <c r="QSQ9" i="7"/>
  <c r="QSS9" i="7"/>
  <c r="QSU9" i="7"/>
  <c r="QSW9" i="7"/>
  <c r="QSY9" i="7"/>
  <c r="QTA9" i="7"/>
  <c r="QTC9" i="7"/>
  <c r="QTE9" i="7"/>
  <c r="QTG9" i="7"/>
  <c r="QTI9" i="7"/>
  <c r="QTK9" i="7"/>
  <c r="QTM9" i="7"/>
  <c r="QTO9" i="7"/>
  <c r="QTQ9" i="7"/>
  <c r="QTS9" i="7"/>
  <c r="QTU9" i="7"/>
  <c r="QTW9" i="7"/>
  <c r="QTY9" i="7"/>
  <c r="QUA9" i="7"/>
  <c r="QUC9" i="7"/>
  <c r="QUE9" i="7"/>
  <c r="QUG9" i="7"/>
  <c r="QUI9" i="7"/>
  <c r="QUK9" i="7"/>
  <c r="QUM9" i="7"/>
  <c r="QUO9" i="7"/>
  <c r="QUQ9" i="7"/>
  <c r="QUS9" i="7"/>
  <c r="QUU9" i="7"/>
  <c r="QUW9" i="7"/>
  <c r="QUY9" i="7"/>
  <c r="QVA9" i="7"/>
  <c r="QVC9" i="7"/>
  <c r="QVE9" i="7"/>
  <c r="QVG9" i="7"/>
  <c r="QVI9" i="7"/>
  <c r="QVK9" i="7"/>
  <c r="QVM9" i="7"/>
  <c r="QVO9" i="7"/>
  <c r="QVQ9" i="7"/>
  <c r="QVS9" i="7"/>
  <c r="QVU9" i="7"/>
  <c r="QVW9" i="7"/>
  <c r="QVY9" i="7"/>
  <c r="QWA9" i="7"/>
  <c r="QWC9" i="7"/>
  <c r="QWE9" i="7"/>
  <c r="QWG9" i="7"/>
  <c r="QWI9" i="7"/>
  <c r="QWK9" i="7"/>
  <c r="QWM9" i="7"/>
  <c r="QWO9" i="7"/>
  <c r="QWQ9" i="7"/>
  <c r="QWS9" i="7"/>
  <c r="QWU9" i="7"/>
  <c r="QWW9" i="7"/>
  <c r="QWY9" i="7"/>
  <c r="QXA9" i="7"/>
  <c r="QXC9" i="7"/>
  <c r="QXE9" i="7"/>
  <c r="QXG9" i="7"/>
  <c r="QXI9" i="7"/>
  <c r="QXK9" i="7"/>
  <c r="QXM9" i="7"/>
  <c r="QXO9" i="7"/>
  <c r="QXQ9" i="7"/>
  <c r="QXS9" i="7"/>
  <c r="QXU9" i="7"/>
  <c r="QXW9" i="7"/>
  <c r="QXY9" i="7"/>
  <c r="QYA9" i="7"/>
  <c r="QYC9" i="7"/>
  <c r="QYE9" i="7"/>
  <c r="QYG9" i="7"/>
  <c r="QYI9" i="7"/>
  <c r="QYK9" i="7"/>
  <c r="QYM9" i="7"/>
  <c r="QYO9" i="7"/>
  <c r="QYQ9" i="7"/>
  <c r="QYS9" i="7"/>
  <c r="QYU9" i="7"/>
  <c r="QYW9" i="7"/>
  <c r="QYY9" i="7"/>
  <c r="QZA9" i="7"/>
  <c r="QZC9" i="7"/>
  <c r="QZE9" i="7"/>
  <c r="QZG9" i="7"/>
  <c r="QZI9" i="7"/>
  <c r="QZK9" i="7"/>
  <c r="QZM9" i="7"/>
  <c r="QZO9" i="7"/>
  <c r="QZQ9" i="7"/>
  <c r="QZS9" i="7"/>
  <c r="QZU9" i="7"/>
  <c r="QZW9" i="7"/>
  <c r="QZY9" i="7"/>
  <c r="RAA9" i="7"/>
  <c r="RAC9" i="7"/>
  <c r="RAE9" i="7"/>
  <c r="RAG9" i="7"/>
  <c r="RAI9" i="7"/>
  <c r="RAK9" i="7"/>
  <c r="RAM9" i="7"/>
  <c r="RAO9" i="7"/>
  <c r="RAQ9" i="7"/>
  <c r="RAS9" i="7"/>
  <c r="RAU9" i="7"/>
  <c r="RAW9" i="7"/>
  <c r="RAY9" i="7"/>
  <c r="RBA9" i="7"/>
  <c r="RBC9" i="7"/>
  <c r="RBE9" i="7"/>
  <c r="RBG9" i="7"/>
  <c r="RBI9" i="7"/>
  <c r="RBK9" i="7"/>
  <c r="RBM9" i="7"/>
  <c r="RBO9" i="7"/>
  <c r="RBQ9" i="7"/>
  <c r="RBS9" i="7"/>
  <c r="RBU9" i="7"/>
  <c r="RBW9" i="7"/>
  <c r="RBY9" i="7"/>
  <c r="RCA9" i="7"/>
  <c r="RCC9" i="7"/>
  <c r="RCE9" i="7"/>
  <c r="RCG9" i="7"/>
  <c r="RCI9" i="7"/>
  <c r="RCK9" i="7"/>
  <c r="RCM9" i="7"/>
  <c r="RCO9" i="7"/>
  <c r="RCQ9" i="7"/>
  <c r="RCS9" i="7"/>
  <c r="RCU9" i="7"/>
  <c r="RCW9" i="7"/>
  <c r="RCY9" i="7"/>
  <c r="RDA9" i="7"/>
  <c r="RDC9" i="7"/>
  <c r="RDE9" i="7"/>
  <c r="RDG9" i="7"/>
  <c r="RDI9" i="7"/>
  <c r="RDK9" i="7"/>
  <c r="RDM9" i="7"/>
  <c r="RDO9" i="7"/>
  <c r="RDQ9" i="7"/>
  <c r="RDS9" i="7"/>
  <c r="RDU9" i="7"/>
  <c r="RDW9" i="7"/>
  <c r="RDY9" i="7"/>
  <c r="REA9" i="7"/>
  <c r="REC9" i="7"/>
  <c r="REE9" i="7"/>
  <c r="REG9" i="7"/>
  <c r="REI9" i="7"/>
  <c r="REK9" i="7"/>
  <c r="REM9" i="7"/>
  <c r="REO9" i="7"/>
  <c r="REQ9" i="7"/>
  <c r="RES9" i="7"/>
  <c r="REU9" i="7"/>
  <c r="REW9" i="7"/>
  <c r="REY9" i="7"/>
  <c r="RFA9" i="7"/>
  <c r="RFC9" i="7"/>
  <c r="RFE9" i="7"/>
  <c r="RFG9" i="7"/>
  <c r="RFI9" i="7"/>
  <c r="RFK9" i="7"/>
  <c r="RFM9" i="7"/>
  <c r="RFO9" i="7"/>
  <c r="RFQ9" i="7"/>
  <c r="RFS9" i="7"/>
  <c r="RFU9" i="7"/>
  <c r="RFW9" i="7"/>
  <c r="RFY9" i="7"/>
  <c r="RGA9" i="7"/>
  <c r="RGC9" i="7"/>
  <c r="RGE9" i="7"/>
  <c r="RGG9" i="7"/>
  <c r="RGI9" i="7"/>
  <c r="RGK9" i="7"/>
  <c r="RGM9" i="7"/>
  <c r="RGO9" i="7"/>
  <c r="RGQ9" i="7"/>
  <c r="RGS9" i="7"/>
  <c r="RGU9" i="7"/>
  <c r="RGW9" i="7"/>
  <c r="RGY9" i="7"/>
  <c r="RHA9" i="7"/>
  <c r="RHC9" i="7"/>
  <c r="RHE9" i="7"/>
  <c r="RHG9" i="7"/>
  <c r="RHI9" i="7"/>
  <c r="RHK9" i="7"/>
  <c r="RHM9" i="7"/>
  <c r="RHO9" i="7"/>
  <c r="RHQ9" i="7"/>
  <c r="RHS9" i="7"/>
  <c r="RHU9" i="7"/>
  <c r="RHW9" i="7"/>
  <c r="RHY9" i="7"/>
  <c r="RIA9" i="7"/>
  <c r="RIC9" i="7"/>
  <c r="RIE9" i="7"/>
  <c r="RIG9" i="7"/>
  <c r="RII9" i="7"/>
  <c r="RIK9" i="7"/>
  <c r="RIM9" i="7"/>
  <c r="RIO9" i="7"/>
  <c r="RIQ9" i="7"/>
  <c r="RIS9" i="7"/>
  <c r="RIU9" i="7"/>
  <c r="RIW9" i="7"/>
  <c r="RIY9" i="7"/>
  <c r="RJA9" i="7"/>
  <c r="RJC9" i="7"/>
  <c r="RJE9" i="7"/>
  <c r="RJG9" i="7"/>
  <c r="RJI9" i="7"/>
  <c r="RJK9" i="7"/>
  <c r="RJM9" i="7"/>
  <c r="RJO9" i="7"/>
  <c r="RJQ9" i="7"/>
  <c r="RJS9" i="7"/>
  <c r="RJU9" i="7"/>
  <c r="RJW9" i="7"/>
  <c r="RJY9" i="7"/>
  <c r="RKA9" i="7"/>
  <c r="RKC9" i="7"/>
  <c r="RKE9" i="7"/>
  <c r="RKG9" i="7"/>
  <c r="RKI9" i="7"/>
  <c r="RKK9" i="7"/>
  <c r="RKM9" i="7"/>
  <c r="RKO9" i="7"/>
  <c r="RKQ9" i="7"/>
  <c r="RKS9" i="7"/>
  <c r="RKU9" i="7"/>
  <c r="RKW9" i="7"/>
  <c r="RKY9" i="7"/>
  <c r="RLA9" i="7"/>
  <c r="RLC9" i="7"/>
  <c r="RLE9" i="7"/>
  <c r="RLG9" i="7"/>
  <c r="RLI9" i="7"/>
  <c r="RLK9" i="7"/>
  <c r="RLM9" i="7"/>
  <c r="RLO9" i="7"/>
  <c r="RLQ9" i="7"/>
  <c r="RLS9" i="7"/>
  <c r="RLU9" i="7"/>
  <c r="RLW9" i="7"/>
  <c r="RLY9" i="7"/>
  <c r="RMA9" i="7"/>
  <c r="RMC9" i="7"/>
  <c r="RME9" i="7"/>
  <c r="RMG9" i="7"/>
  <c r="RMI9" i="7"/>
  <c r="RMK9" i="7"/>
  <c r="RMM9" i="7"/>
  <c r="RMO9" i="7"/>
  <c r="RMQ9" i="7"/>
  <c r="RMS9" i="7"/>
  <c r="RMU9" i="7"/>
  <c r="RMW9" i="7"/>
  <c r="RMY9" i="7"/>
  <c r="RNA9" i="7"/>
  <c r="RNC9" i="7"/>
  <c r="RNE9" i="7"/>
  <c r="RNG9" i="7"/>
  <c r="RNI9" i="7"/>
  <c r="RNK9" i="7"/>
  <c r="RNM9" i="7"/>
  <c r="RNO9" i="7"/>
  <c r="RNQ9" i="7"/>
  <c r="RNS9" i="7"/>
  <c r="RNU9" i="7"/>
  <c r="RNW9" i="7"/>
  <c r="RNY9" i="7"/>
  <c r="ROA9" i="7"/>
  <c r="ROC9" i="7"/>
  <c r="ROE9" i="7"/>
  <c r="ROG9" i="7"/>
  <c r="ROI9" i="7"/>
  <c r="ROK9" i="7"/>
  <c r="ROM9" i="7"/>
  <c r="ROO9" i="7"/>
  <c r="ROQ9" i="7"/>
  <c r="ROS9" i="7"/>
  <c r="ROU9" i="7"/>
  <c r="ROW9" i="7"/>
  <c r="ROY9" i="7"/>
  <c r="RPA9" i="7"/>
  <c r="RPC9" i="7"/>
  <c r="RPE9" i="7"/>
  <c r="RPG9" i="7"/>
  <c r="RPI9" i="7"/>
  <c r="RPK9" i="7"/>
  <c r="RPM9" i="7"/>
  <c r="RPO9" i="7"/>
  <c r="RPQ9" i="7"/>
  <c r="RPS9" i="7"/>
  <c r="RPU9" i="7"/>
  <c r="RPW9" i="7"/>
  <c r="RPY9" i="7"/>
  <c r="RQA9" i="7"/>
  <c r="RQC9" i="7"/>
  <c r="RQE9" i="7"/>
  <c r="RQG9" i="7"/>
  <c r="RQI9" i="7"/>
  <c r="RQK9" i="7"/>
  <c r="RQM9" i="7"/>
  <c r="RQO9" i="7"/>
  <c r="RQQ9" i="7"/>
  <c r="RQS9" i="7"/>
  <c r="RQU9" i="7"/>
  <c r="RQW9" i="7"/>
  <c r="RQY9" i="7"/>
  <c r="RRA9" i="7"/>
  <c r="RRC9" i="7"/>
  <c r="RRE9" i="7"/>
  <c r="RRG9" i="7"/>
  <c r="RRI9" i="7"/>
  <c r="RRK9" i="7"/>
  <c r="RRM9" i="7"/>
  <c r="RRO9" i="7"/>
  <c r="RRQ9" i="7"/>
  <c r="RRS9" i="7"/>
  <c r="RRU9" i="7"/>
  <c r="RRW9" i="7"/>
  <c r="RRY9" i="7"/>
  <c r="RSA9" i="7"/>
  <c r="RSC9" i="7"/>
  <c r="RSE9" i="7"/>
  <c r="RSG9" i="7"/>
  <c r="RSI9" i="7"/>
  <c r="RSK9" i="7"/>
  <c r="RSM9" i="7"/>
  <c r="RSO9" i="7"/>
  <c r="RSQ9" i="7"/>
  <c r="RSS9" i="7"/>
  <c r="RSU9" i="7"/>
  <c r="RSW9" i="7"/>
  <c r="RSY9" i="7"/>
  <c r="RTA9" i="7"/>
  <c r="RTC9" i="7"/>
  <c r="RTE9" i="7"/>
  <c r="RTG9" i="7"/>
  <c r="RTI9" i="7"/>
  <c r="RTK9" i="7"/>
  <c r="RTM9" i="7"/>
  <c r="RTO9" i="7"/>
  <c r="RTQ9" i="7"/>
  <c r="RTS9" i="7"/>
  <c r="RTU9" i="7"/>
  <c r="RTW9" i="7"/>
  <c r="RTY9" i="7"/>
  <c r="RUA9" i="7"/>
  <c r="RUC9" i="7"/>
  <c r="RUE9" i="7"/>
  <c r="RUG9" i="7"/>
  <c r="RUI9" i="7"/>
  <c r="RUK9" i="7"/>
  <c r="RUM9" i="7"/>
  <c r="RUO9" i="7"/>
  <c r="RUQ9" i="7"/>
  <c r="RUS9" i="7"/>
  <c r="RUU9" i="7"/>
  <c r="RUW9" i="7"/>
  <c r="RUY9" i="7"/>
  <c r="RVA9" i="7"/>
  <c r="RVC9" i="7"/>
  <c r="RVE9" i="7"/>
  <c r="RVG9" i="7"/>
  <c r="RVI9" i="7"/>
  <c r="RVK9" i="7"/>
  <c r="RVM9" i="7"/>
  <c r="RVO9" i="7"/>
  <c r="RVQ9" i="7"/>
  <c r="RVS9" i="7"/>
  <c r="RVU9" i="7"/>
  <c r="RVW9" i="7"/>
  <c r="RVY9" i="7"/>
  <c r="RWA9" i="7"/>
  <c r="RWC9" i="7"/>
  <c r="RWE9" i="7"/>
  <c r="RWG9" i="7"/>
  <c r="RWI9" i="7"/>
  <c r="RWK9" i="7"/>
  <c r="RWM9" i="7"/>
  <c r="RWO9" i="7"/>
  <c r="RWQ9" i="7"/>
  <c r="RWS9" i="7"/>
  <c r="RWU9" i="7"/>
  <c r="RWW9" i="7"/>
  <c r="RWY9" i="7"/>
  <c r="RXA9" i="7"/>
  <c r="RXC9" i="7"/>
  <c r="RXE9" i="7"/>
  <c r="RXG9" i="7"/>
  <c r="RXI9" i="7"/>
  <c r="RXK9" i="7"/>
  <c r="RXM9" i="7"/>
  <c r="RXO9" i="7"/>
  <c r="RXQ9" i="7"/>
  <c r="RXS9" i="7"/>
  <c r="RXU9" i="7"/>
  <c r="RXW9" i="7"/>
  <c r="RXY9" i="7"/>
  <c r="RYA9" i="7"/>
  <c r="RYC9" i="7"/>
  <c r="RYE9" i="7"/>
  <c r="RYG9" i="7"/>
  <c r="RYI9" i="7"/>
  <c r="RYK9" i="7"/>
  <c r="RYM9" i="7"/>
  <c r="RYO9" i="7"/>
  <c r="RYQ9" i="7"/>
  <c r="RYS9" i="7"/>
  <c r="RYU9" i="7"/>
  <c r="RYW9" i="7"/>
  <c r="RYY9" i="7"/>
  <c r="RZA9" i="7"/>
  <c r="RZC9" i="7"/>
  <c r="RZE9" i="7"/>
  <c r="RZG9" i="7"/>
  <c r="RZI9" i="7"/>
  <c r="RZK9" i="7"/>
  <c r="RZM9" i="7"/>
  <c r="RZO9" i="7"/>
  <c r="RZQ9" i="7"/>
  <c r="RZS9" i="7"/>
  <c r="RZU9" i="7"/>
  <c r="RZW9" i="7"/>
  <c r="RZY9" i="7"/>
  <c r="SAA9" i="7"/>
  <c r="SAC9" i="7"/>
  <c r="SAE9" i="7"/>
  <c r="SAG9" i="7"/>
  <c r="SAI9" i="7"/>
  <c r="SAK9" i="7"/>
  <c r="SAM9" i="7"/>
  <c r="SAO9" i="7"/>
  <c r="SAQ9" i="7"/>
  <c r="SAS9" i="7"/>
  <c r="SAU9" i="7"/>
  <c r="SAW9" i="7"/>
  <c r="SAY9" i="7"/>
  <c r="SBA9" i="7"/>
  <c r="SBC9" i="7"/>
  <c r="SBE9" i="7"/>
  <c r="SBG9" i="7"/>
  <c r="SBI9" i="7"/>
  <c r="SBK9" i="7"/>
  <c r="SBM9" i="7"/>
  <c r="SBO9" i="7"/>
  <c r="SBQ9" i="7"/>
  <c r="SBS9" i="7"/>
  <c r="SBU9" i="7"/>
  <c r="SBW9" i="7"/>
  <c r="SBY9" i="7"/>
  <c r="SCA9" i="7"/>
  <c r="SCC9" i="7"/>
  <c r="SCE9" i="7"/>
  <c r="SCG9" i="7"/>
  <c r="SCI9" i="7"/>
  <c r="SCK9" i="7"/>
  <c r="SCM9" i="7"/>
  <c r="SCO9" i="7"/>
  <c r="SCQ9" i="7"/>
  <c r="SCS9" i="7"/>
  <c r="SCU9" i="7"/>
  <c r="SCW9" i="7"/>
  <c r="SCY9" i="7"/>
  <c r="SDA9" i="7"/>
  <c r="SDC9" i="7"/>
  <c r="SDE9" i="7"/>
  <c r="SDG9" i="7"/>
  <c r="SDI9" i="7"/>
  <c r="SDK9" i="7"/>
  <c r="SDM9" i="7"/>
  <c r="SDO9" i="7"/>
  <c r="SDQ9" i="7"/>
  <c r="SDS9" i="7"/>
  <c r="SDU9" i="7"/>
  <c r="SDW9" i="7"/>
  <c r="SDY9" i="7"/>
  <c r="SEA9" i="7"/>
  <c r="SEC9" i="7"/>
  <c r="SEE9" i="7"/>
  <c r="SEG9" i="7"/>
  <c r="SEI9" i="7"/>
  <c r="SEK9" i="7"/>
  <c r="SEM9" i="7"/>
  <c r="SEO9" i="7"/>
  <c r="SEQ9" i="7"/>
  <c r="SES9" i="7"/>
  <c r="SEU9" i="7"/>
  <c r="SEW9" i="7"/>
  <c r="SEY9" i="7"/>
  <c r="SFA9" i="7"/>
  <c r="SFC9" i="7"/>
  <c r="SFE9" i="7"/>
  <c r="SFG9" i="7"/>
  <c r="SFI9" i="7"/>
  <c r="SFK9" i="7"/>
  <c r="SFM9" i="7"/>
  <c r="SFO9" i="7"/>
  <c r="SFQ9" i="7"/>
  <c r="SFS9" i="7"/>
  <c r="SFU9" i="7"/>
  <c r="SFW9" i="7"/>
  <c r="SFY9" i="7"/>
  <c r="SGA9" i="7"/>
  <c r="SGC9" i="7"/>
  <c r="SGE9" i="7"/>
  <c r="SGG9" i="7"/>
  <c r="SGI9" i="7"/>
  <c r="SGK9" i="7"/>
  <c r="SGM9" i="7"/>
  <c r="SGO9" i="7"/>
  <c r="SGQ9" i="7"/>
  <c r="SGS9" i="7"/>
  <c r="SGU9" i="7"/>
  <c r="SGW9" i="7"/>
  <c r="SGY9" i="7"/>
  <c r="SHA9" i="7"/>
  <c r="SHC9" i="7"/>
  <c r="SHE9" i="7"/>
  <c r="SHG9" i="7"/>
  <c r="SHI9" i="7"/>
  <c r="SHK9" i="7"/>
  <c r="SHM9" i="7"/>
  <c r="SHO9" i="7"/>
  <c r="SHQ9" i="7"/>
  <c r="SHS9" i="7"/>
  <c r="SHU9" i="7"/>
  <c r="SHW9" i="7"/>
  <c r="SHY9" i="7"/>
  <c r="SIA9" i="7"/>
  <c r="SIC9" i="7"/>
  <c r="SIE9" i="7"/>
  <c r="SIG9" i="7"/>
  <c r="SII9" i="7"/>
  <c r="SIK9" i="7"/>
  <c r="SIM9" i="7"/>
  <c r="SIO9" i="7"/>
  <c r="SIQ9" i="7"/>
  <c r="SIS9" i="7"/>
  <c r="SIU9" i="7"/>
  <c r="SIW9" i="7"/>
  <c r="SIY9" i="7"/>
  <c r="SJA9" i="7"/>
  <c r="SJC9" i="7"/>
  <c r="SJE9" i="7"/>
  <c r="SJG9" i="7"/>
  <c r="SJI9" i="7"/>
  <c r="SJK9" i="7"/>
  <c r="SJM9" i="7"/>
  <c r="SJO9" i="7"/>
  <c r="SJQ9" i="7"/>
  <c r="SJS9" i="7"/>
  <c r="SJU9" i="7"/>
  <c r="SJW9" i="7"/>
  <c r="SJY9" i="7"/>
  <c r="SKA9" i="7"/>
  <c r="SKC9" i="7"/>
  <c r="SKE9" i="7"/>
  <c r="SKG9" i="7"/>
  <c r="SKI9" i="7"/>
  <c r="SKK9" i="7"/>
  <c r="SKM9" i="7"/>
  <c r="SKO9" i="7"/>
  <c r="SKQ9" i="7"/>
  <c r="SKS9" i="7"/>
  <c r="SKU9" i="7"/>
  <c r="SKW9" i="7"/>
  <c r="SKY9" i="7"/>
  <c r="SLA9" i="7"/>
  <c r="SLC9" i="7"/>
  <c r="SLE9" i="7"/>
  <c r="SLG9" i="7"/>
  <c r="SLI9" i="7"/>
  <c r="SLK9" i="7"/>
  <c r="SLM9" i="7"/>
  <c r="SLO9" i="7"/>
  <c r="SLQ9" i="7"/>
  <c r="SLS9" i="7"/>
  <c r="SLU9" i="7"/>
  <c r="SLW9" i="7"/>
  <c r="SLY9" i="7"/>
  <c r="SMA9" i="7"/>
  <c r="SMC9" i="7"/>
  <c r="SME9" i="7"/>
  <c r="SMG9" i="7"/>
  <c r="SMI9" i="7"/>
  <c r="SMK9" i="7"/>
  <c r="SMM9" i="7"/>
  <c r="SMO9" i="7"/>
  <c r="SMQ9" i="7"/>
  <c r="SMS9" i="7"/>
  <c r="SMU9" i="7"/>
  <c r="SMW9" i="7"/>
  <c r="SMY9" i="7"/>
  <c r="SNA9" i="7"/>
  <c r="SNC9" i="7"/>
  <c r="SNE9" i="7"/>
  <c r="SNG9" i="7"/>
  <c r="SNI9" i="7"/>
  <c r="SNK9" i="7"/>
  <c r="SNM9" i="7"/>
  <c r="SNO9" i="7"/>
  <c r="SNQ9" i="7"/>
  <c r="SNS9" i="7"/>
  <c r="SNU9" i="7"/>
  <c r="SNW9" i="7"/>
  <c r="SNY9" i="7"/>
  <c r="SOA9" i="7"/>
  <c r="SOC9" i="7"/>
  <c r="SOE9" i="7"/>
  <c r="SOG9" i="7"/>
  <c r="SOI9" i="7"/>
  <c r="SOK9" i="7"/>
  <c r="SOM9" i="7"/>
  <c r="SOO9" i="7"/>
  <c r="SOQ9" i="7"/>
  <c r="SOS9" i="7"/>
  <c r="SOU9" i="7"/>
  <c r="SOW9" i="7"/>
  <c r="SOY9" i="7"/>
  <c r="SPA9" i="7"/>
  <c r="SPC9" i="7"/>
  <c r="SPE9" i="7"/>
  <c r="SPG9" i="7"/>
  <c r="SPI9" i="7"/>
  <c r="SPK9" i="7"/>
  <c r="SPM9" i="7"/>
  <c r="SPO9" i="7"/>
  <c r="SPQ9" i="7"/>
  <c r="SPS9" i="7"/>
  <c r="SPU9" i="7"/>
  <c r="SPW9" i="7"/>
  <c r="SPY9" i="7"/>
  <c r="SQA9" i="7"/>
  <c r="SQC9" i="7"/>
  <c r="SQE9" i="7"/>
  <c r="SQG9" i="7"/>
  <c r="SQI9" i="7"/>
  <c r="SQK9" i="7"/>
  <c r="SQM9" i="7"/>
  <c r="SQO9" i="7"/>
  <c r="SQQ9" i="7"/>
  <c r="SQS9" i="7"/>
  <c r="SQU9" i="7"/>
  <c r="SQW9" i="7"/>
  <c r="SQY9" i="7"/>
  <c r="SRA9" i="7"/>
  <c r="SRC9" i="7"/>
  <c r="SRE9" i="7"/>
  <c r="SRG9" i="7"/>
  <c r="SRI9" i="7"/>
  <c r="SRK9" i="7"/>
  <c r="SRM9" i="7"/>
  <c r="SRO9" i="7"/>
  <c r="SRQ9" i="7"/>
  <c r="SRS9" i="7"/>
  <c r="SRU9" i="7"/>
  <c r="SRW9" i="7"/>
  <c r="SRY9" i="7"/>
  <c r="SSA9" i="7"/>
  <c r="SSC9" i="7"/>
  <c r="SSE9" i="7"/>
  <c r="SSG9" i="7"/>
  <c r="SSI9" i="7"/>
  <c r="SSK9" i="7"/>
  <c r="SSM9" i="7"/>
  <c r="SSO9" i="7"/>
  <c r="SSQ9" i="7"/>
  <c r="SSS9" i="7"/>
  <c r="SSU9" i="7"/>
  <c r="SSW9" i="7"/>
  <c r="SSY9" i="7"/>
  <c r="STA9" i="7"/>
  <c r="STC9" i="7"/>
  <c r="STE9" i="7"/>
  <c r="STG9" i="7"/>
  <c r="STI9" i="7"/>
  <c r="STK9" i="7"/>
  <c r="STM9" i="7"/>
  <c r="STO9" i="7"/>
  <c r="STQ9" i="7"/>
  <c r="STS9" i="7"/>
  <c r="STU9" i="7"/>
  <c r="STW9" i="7"/>
  <c r="STY9" i="7"/>
  <c r="SUA9" i="7"/>
  <c r="SUC9" i="7"/>
  <c r="SUE9" i="7"/>
  <c r="SUG9" i="7"/>
  <c r="SUI9" i="7"/>
  <c r="SUK9" i="7"/>
  <c r="SUM9" i="7"/>
  <c r="SUO9" i="7"/>
  <c r="SUQ9" i="7"/>
  <c r="SUS9" i="7"/>
  <c r="SUU9" i="7"/>
  <c r="SUW9" i="7"/>
  <c r="SUY9" i="7"/>
  <c r="SVA9" i="7"/>
  <c r="SVC9" i="7"/>
  <c r="SVE9" i="7"/>
  <c r="SVG9" i="7"/>
  <c r="SVI9" i="7"/>
  <c r="SVK9" i="7"/>
  <c r="SVM9" i="7"/>
  <c r="SVO9" i="7"/>
  <c r="SVQ9" i="7"/>
  <c r="SVS9" i="7"/>
  <c r="SVU9" i="7"/>
  <c r="SVW9" i="7"/>
  <c r="SVY9" i="7"/>
  <c r="SWA9" i="7"/>
  <c r="SWC9" i="7"/>
  <c r="SWE9" i="7"/>
  <c r="SWG9" i="7"/>
  <c r="SWI9" i="7"/>
  <c r="SWK9" i="7"/>
  <c r="SWM9" i="7"/>
  <c r="SWO9" i="7"/>
  <c r="SWQ9" i="7"/>
  <c r="SWS9" i="7"/>
  <c r="SWU9" i="7"/>
  <c r="SWW9" i="7"/>
  <c r="SWY9" i="7"/>
  <c r="SXA9" i="7"/>
  <c r="SXC9" i="7"/>
  <c r="SXE9" i="7"/>
  <c r="SXG9" i="7"/>
  <c r="SXI9" i="7"/>
  <c r="SXK9" i="7"/>
  <c r="SXM9" i="7"/>
  <c r="SXO9" i="7"/>
  <c r="SXQ9" i="7"/>
  <c r="SXS9" i="7"/>
  <c r="SXU9" i="7"/>
  <c r="SXW9" i="7"/>
  <c r="SXY9" i="7"/>
  <c r="SYA9" i="7"/>
  <c r="SYC9" i="7"/>
  <c r="SYE9" i="7"/>
  <c r="SYG9" i="7"/>
  <c r="SYI9" i="7"/>
  <c r="SYK9" i="7"/>
  <c r="SYM9" i="7"/>
  <c r="SYO9" i="7"/>
  <c r="SYQ9" i="7"/>
  <c r="SYS9" i="7"/>
  <c r="SYU9" i="7"/>
  <c r="SYW9" i="7"/>
  <c r="SYY9" i="7"/>
  <c r="SZA9" i="7"/>
  <c r="SZC9" i="7"/>
  <c r="SZE9" i="7"/>
  <c r="SZG9" i="7"/>
  <c r="SZI9" i="7"/>
  <c r="SZK9" i="7"/>
  <c r="SZM9" i="7"/>
  <c r="SZO9" i="7"/>
  <c r="SZQ9" i="7"/>
  <c r="SZS9" i="7"/>
  <c r="SZU9" i="7"/>
  <c r="SZW9" i="7"/>
  <c r="SZY9" i="7"/>
  <c r="TAA9" i="7"/>
  <c r="TAC9" i="7"/>
  <c r="TAE9" i="7"/>
  <c r="TAG9" i="7"/>
  <c r="TAI9" i="7"/>
  <c r="TAK9" i="7"/>
  <c r="TAM9" i="7"/>
  <c r="TAO9" i="7"/>
  <c r="TAQ9" i="7"/>
  <c r="TAS9" i="7"/>
  <c r="TAU9" i="7"/>
  <c r="TAW9" i="7"/>
  <c r="TAY9" i="7"/>
  <c r="TBA9" i="7"/>
  <c r="TBC9" i="7"/>
  <c r="TBE9" i="7"/>
  <c r="TBG9" i="7"/>
  <c r="TBI9" i="7"/>
  <c r="TBK9" i="7"/>
  <c r="TBM9" i="7"/>
  <c r="TBO9" i="7"/>
  <c r="TBQ9" i="7"/>
  <c r="TBS9" i="7"/>
  <c r="TBU9" i="7"/>
  <c r="TBW9" i="7"/>
  <c r="TBY9" i="7"/>
  <c r="TCA9" i="7"/>
  <c r="TCC9" i="7"/>
  <c r="TCE9" i="7"/>
  <c r="TCG9" i="7"/>
  <c r="TCI9" i="7"/>
  <c r="TCK9" i="7"/>
  <c r="TCM9" i="7"/>
  <c r="TCO9" i="7"/>
  <c r="TCQ9" i="7"/>
  <c r="TCS9" i="7"/>
  <c r="TCU9" i="7"/>
  <c r="TCW9" i="7"/>
  <c r="TCY9" i="7"/>
  <c r="TDA9" i="7"/>
  <c r="TDC9" i="7"/>
  <c r="TDE9" i="7"/>
  <c r="TDG9" i="7"/>
  <c r="TDI9" i="7"/>
  <c r="TDK9" i="7"/>
  <c r="TDM9" i="7"/>
  <c r="TDO9" i="7"/>
  <c r="TDQ9" i="7"/>
  <c r="TDS9" i="7"/>
  <c r="TDU9" i="7"/>
  <c r="TDW9" i="7"/>
  <c r="TDY9" i="7"/>
  <c r="TEA9" i="7"/>
  <c r="TEC9" i="7"/>
  <c r="TEE9" i="7"/>
  <c r="TEG9" i="7"/>
  <c r="TEI9" i="7"/>
  <c r="TEK9" i="7"/>
  <c r="TEM9" i="7"/>
  <c r="TEO9" i="7"/>
  <c r="TEQ9" i="7"/>
  <c r="TES9" i="7"/>
  <c r="TEU9" i="7"/>
  <c r="TEW9" i="7"/>
  <c r="TEY9" i="7"/>
  <c r="TFA9" i="7"/>
  <c r="TFC9" i="7"/>
  <c r="TFE9" i="7"/>
  <c r="TFG9" i="7"/>
  <c r="TFI9" i="7"/>
  <c r="TFK9" i="7"/>
  <c r="TFM9" i="7"/>
  <c r="TFO9" i="7"/>
  <c r="TFQ9" i="7"/>
  <c r="TFS9" i="7"/>
  <c r="TFU9" i="7"/>
  <c r="TFW9" i="7"/>
  <c r="TFY9" i="7"/>
  <c r="TGA9" i="7"/>
  <c r="TGC9" i="7"/>
  <c r="TGE9" i="7"/>
  <c r="TGG9" i="7"/>
  <c r="TGI9" i="7"/>
  <c r="TGK9" i="7"/>
  <c r="TGM9" i="7"/>
  <c r="TGO9" i="7"/>
  <c r="TGQ9" i="7"/>
  <c r="TGS9" i="7"/>
  <c r="TGU9" i="7"/>
  <c r="TGW9" i="7"/>
  <c r="TGY9" i="7"/>
  <c r="THA9" i="7"/>
  <c r="THC9" i="7"/>
  <c r="THE9" i="7"/>
  <c r="THG9" i="7"/>
  <c r="THI9" i="7"/>
  <c r="THK9" i="7"/>
  <c r="THM9" i="7"/>
  <c r="THO9" i="7"/>
  <c r="THQ9" i="7"/>
  <c r="THS9" i="7"/>
  <c r="THU9" i="7"/>
  <c r="THW9" i="7"/>
  <c r="THY9" i="7"/>
  <c r="TIA9" i="7"/>
  <c r="TIC9" i="7"/>
  <c r="TIE9" i="7"/>
  <c r="TIG9" i="7"/>
  <c r="TII9" i="7"/>
  <c r="TIK9" i="7"/>
  <c r="TIM9" i="7"/>
  <c r="TIO9" i="7"/>
  <c r="TIQ9" i="7"/>
  <c r="TIS9" i="7"/>
  <c r="TIU9" i="7"/>
  <c r="TIW9" i="7"/>
  <c r="TIY9" i="7"/>
  <c r="TJA9" i="7"/>
  <c r="TJC9" i="7"/>
  <c r="TJE9" i="7"/>
  <c r="TJG9" i="7"/>
  <c r="TJI9" i="7"/>
  <c r="TJK9" i="7"/>
  <c r="TJM9" i="7"/>
  <c r="TJO9" i="7"/>
  <c r="TJQ9" i="7"/>
  <c r="TJS9" i="7"/>
  <c r="TJU9" i="7"/>
  <c r="TJW9" i="7"/>
  <c r="TJY9" i="7"/>
  <c r="TKA9" i="7"/>
  <c r="TKC9" i="7"/>
  <c r="TKE9" i="7"/>
  <c r="TKG9" i="7"/>
  <c r="TKI9" i="7"/>
  <c r="TKK9" i="7"/>
  <c r="TKM9" i="7"/>
  <c r="TKO9" i="7"/>
  <c r="TKQ9" i="7"/>
  <c r="TKS9" i="7"/>
  <c r="TKU9" i="7"/>
  <c r="TKW9" i="7"/>
  <c r="TKY9" i="7"/>
  <c r="TLA9" i="7"/>
  <c r="TLC9" i="7"/>
  <c r="TLE9" i="7"/>
  <c r="TLG9" i="7"/>
  <c r="TLI9" i="7"/>
  <c r="TLK9" i="7"/>
  <c r="TLM9" i="7"/>
  <c r="TLO9" i="7"/>
  <c r="TLQ9" i="7"/>
  <c r="TLS9" i="7"/>
  <c r="TLU9" i="7"/>
  <c r="TLW9" i="7"/>
  <c r="TLY9" i="7"/>
  <c r="TMA9" i="7"/>
  <c r="TMC9" i="7"/>
  <c r="TME9" i="7"/>
  <c r="TMG9" i="7"/>
  <c r="TMI9" i="7"/>
  <c r="TMK9" i="7"/>
  <c r="TMM9" i="7"/>
  <c r="TMO9" i="7"/>
  <c r="TMQ9" i="7"/>
  <c r="TMS9" i="7"/>
  <c r="TMU9" i="7"/>
  <c r="TMW9" i="7"/>
  <c r="TMY9" i="7"/>
  <c r="TNA9" i="7"/>
  <c r="TNC9" i="7"/>
  <c r="TNE9" i="7"/>
  <c r="TNG9" i="7"/>
  <c r="TNI9" i="7"/>
  <c r="TNK9" i="7"/>
  <c r="TNM9" i="7"/>
  <c r="TNO9" i="7"/>
  <c r="TNQ9" i="7"/>
  <c r="TNS9" i="7"/>
  <c r="TNU9" i="7"/>
  <c r="TNW9" i="7"/>
  <c r="TNY9" i="7"/>
  <c r="TOA9" i="7"/>
  <c r="TOC9" i="7"/>
  <c r="TOE9" i="7"/>
  <c r="TOG9" i="7"/>
  <c r="TOI9" i="7"/>
  <c r="TOK9" i="7"/>
  <c r="TOM9" i="7"/>
  <c r="TOO9" i="7"/>
  <c r="TOQ9" i="7"/>
  <c r="TOS9" i="7"/>
  <c r="TOU9" i="7"/>
  <c r="TOW9" i="7"/>
  <c r="TOY9" i="7"/>
  <c r="TPA9" i="7"/>
  <c r="TPC9" i="7"/>
  <c r="TPE9" i="7"/>
  <c r="TPG9" i="7"/>
  <c r="TPI9" i="7"/>
  <c r="TPK9" i="7"/>
  <c r="TPM9" i="7"/>
  <c r="TPO9" i="7"/>
  <c r="TPQ9" i="7"/>
  <c r="TPS9" i="7"/>
  <c r="TPU9" i="7"/>
  <c r="TPW9" i="7"/>
  <c r="TPY9" i="7"/>
  <c r="TQA9" i="7"/>
  <c r="TQC9" i="7"/>
  <c r="TQE9" i="7"/>
  <c r="TQG9" i="7"/>
  <c r="TQI9" i="7"/>
  <c r="TQK9" i="7"/>
  <c r="TQM9" i="7"/>
  <c r="TQO9" i="7"/>
  <c r="TQQ9" i="7"/>
  <c r="TQS9" i="7"/>
  <c r="TQU9" i="7"/>
  <c r="TQW9" i="7"/>
  <c r="TQY9" i="7"/>
  <c r="TRA9" i="7"/>
  <c r="TRC9" i="7"/>
  <c r="TRE9" i="7"/>
  <c r="TRG9" i="7"/>
  <c r="TRI9" i="7"/>
  <c r="TRK9" i="7"/>
  <c r="TRM9" i="7"/>
  <c r="TRO9" i="7"/>
  <c r="TRQ9" i="7"/>
  <c r="TRS9" i="7"/>
  <c r="TRU9" i="7"/>
  <c r="TRW9" i="7"/>
  <c r="TRY9" i="7"/>
  <c r="TSA9" i="7"/>
  <c r="TSC9" i="7"/>
  <c r="TSE9" i="7"/>
  <c r="TSG9" i="7"/>
  <c r="TSI9" i="7"/>
  <c r="TSK9" i="7"/>
  <c r="TSM9" i="7"/>
  <c r="TSO9" i="7"/>
  <c r="TSQ9" i="7"/>
  <c r="TSS9" i="7"/>
  <c r="TSU9" i="7"/>
  <c r="TSW9" i="7"/>
  <c r="TSY9" i="7"/>
  <c r="TTA9" i="7"/>
  <c r="TTC9" i="7"/>
  <c r="TTE9" i="7"/>
  <c r="TTG9" i="7"/>
  <c r="TTI9" i="7"/>
  <c r="TTK9" i="7"/>
  <c r="TTM9" i="7"/>
  <c r="TTO9" i="7"/>
  <c r="TTQ9" i="7"/>
  <c r="TTS9" i="7"/>
  <c r="TTU9" i="7"/>
  <c r="TTW9" i="7"/>
  <c r="TTY9" i="7"/>
  <c r="TUA9" i="7"/>
  <c r="TUC9" i="7"/>
  <c r="TUE9" i="7"/>
  <c r="TUG9" i="7"/>
  <c r="TUI9" i="7"/>
  <c r="TUK9" i="7"/>
  <c r="TUM9" i="7"/>
  <c r="TUO9" i="7"/>
  <c r="TUQ9" i="7"/>
  <c r="TUS9" i="7"/>
  <c r="TUU9" i="7"/>
  <c r="TUW9" i="7"/>
  <c r="TUY9" i="7"/>
  <c r="TVA9" i="7"/>
  <c r="TVC9" i="7"/>
  <c r="TVE9" i="7"/>
  <c r="TVG9" i="7"/>
  <c r="TVI9" i="7"/>
  <c r="TVK9" i="7"/>
  <c r="TVM9" i="7"/>
  <c r="TVO9" i="7"/>
  <c r="TVQ9" i="7"/>
  <c r="TVS9" i="7"/>
  <c r="TVU9" i="7"/>
  <c r="TVW9" i="7"/>
  <c r="TVY9" i="7"/>
  <c r="TWA9" i="7"/>
  <c r="TWC9" i="7"/>
  <c r="TWE9" i="7"/>
  <c r="TWG9" i="7"/>
  <c r="TWI9" i="7"/>
  <c r="TWK9" i="7"/>
  <c r="TWM9" i="7"/>
  <c r="TWO9" i="7"/>
  <c r="TWQ9" i="7"/>
  <c r="TWS9" i="7"/>
  <c r="TWU9" i="7"/>
  <c r="TWW9" i="7"/>
  <c r="TWY9" i="7"/>
  <c r="TXA9" i="7"/>
  <c r="TXC9" i="7"/>
  <c r="TXE9" i="7"/>
  <c r="TXG9" i="7"/>
  <c r="TXI9" i="7"/>
  <c r="TXK9" i="7"/>
  <c r="TXM9" i="7"/>
  <c r="TXO9" i="7"/>
  <c r="TXQ9" i="7"/>
  <c r="TXS9" i="7"/>
  <c r="TXU9" i="7"/>
  <c r="TXW9" i="7"/>
  <c r="TXY9" i="7"/>
  <c r="TYA9" i="7"/>
  <c r="TYC9" i="7"/>
  <c r="TYE9" i="7"/>
  <c r="TYG9" i="7"/>
  <c r="TYI9" i="7"/>
  <c r="TYK9" i="7"/>
  <c r="TYM9" i="7"/>
  <c r="TYO9" i="7"/>
  <c r="TYQ9" i="7"/>
  <c r="TYS9" i="7"/>
  <c r="TYU9" i="7"/>
  <c r="TYW9" i="7"/>
  <c r="TYY9" i="7"/>
  <c r="TZA9" i="7"/>
  <c r="TZC9" i="7"/>
  <c r="TZE9" i="7"/>
  <c r="TZG9" i="7"/>
  <c r="TZI9" i="7"/>
  <c r="TZK9" i="7"/>
  <c r="TZM9" i="7"/>
  <c r="TZO9" i="7"/>
  <c r="TZQ9" i="7"/>
  <c r="TZS9" i="7"/>
  <c r="TZU9" i="7"/>
  <c r="TZW9" i="7"/>
  <c r="TZY9" i="7"/>
  <c r="UAA9" i="7"/>
  <c r="UAC9" i="7"/>
  <c r="UAE9" i="7"/>
  <c r="UAG9" i="7"/>
  <c r="UAI9" i="7"/>
  <c r="UAK9" i="7"/>
  <c r="UAM9" i="7"/>
  <c r="UAO9" i="7"/>
  <c r="UAQ9" i="7"/>
  <c r="UAS9" i="7"/>
  <c r="UAU9" i="7"/>
  <c r="UAW9" i="7"/>
  <c r="UAY9" i="7"/>
  <c r="UBA9" i="7"/>
  <c r="UBC9" i="7"/>
  <c r="UBE9" i="7"/>
  <c r="UBG9" i="7"/>
  <c r="UBI9" i="7"/>
  <c r="UBK9" i="7"/>
  <c r="UBM9" i="7"/>
  <c r="UBO9" i="7"/>
  <c r="UBQ9" i="7"/>
  <c r="UBS9" i="7"/>
  <c r="UBU9" i="7"/>
  <c r="UBW9" i="7"/>
  <c r="UBY9" i="7"/>
  <c r="UCA9" i="7"/>
  <c r="UCC9" i="7"/>
  <c r="UCE9" i="7"/>
  <c r="UCG9" i="7"/>
  <c r="UCI9" i="7"/>
  <c r="UCK9" i="7"/>
  <c r="UCM9" i="7"/>
  <c r="UCO9" i="7"/>
  <c r="UCQ9" i="7"/>
  <c r="UCS9" i="7"/>
  <c r="UCU9" i="7"/>
  <c r="UCW9" i="7"/>
  <c r="UCY9" i="7"/>
  <c r="UDA9" i="7"/>
  <c r="UDC9" i="7"/>
  <c r="UDE9" i="7"/>
  <c r="UDG9" i="7"/>
  <c r="UDI9" i="7"/>
  <c r="UDK9" i="7"/>
  <c r="UDM9" i="7"/>
  <c r="UDO9" i="7"/>
  <c r="UDQ9" i="7"/>
  <c r="UDS9" i="7"/>
  <c r="UDU9" i="7"/>
  <c r="UDW9" i="7"/>
  <c r="UDY9" i="7"/>
  <c r="UEA9" i="7"/>
  <c r="UEC9" i="7"/>
  <c r="UEE9" i="7"/>
  <c r="UEG9" i="7"/>
  <c r="UEI9" i="7"/>
  <c r="UEK9" i="7"/>
  <c r="UEM9" i="7"/>
  <c r="UEO9" i="7"/>
  <c r="UEQ9" i="7"/>
  <c r="UES9" i="7"/>
  <c r="UEU9" i="7"/>
  <c r="UEW9" i="7"/>
  <c r="UEY9" i="7"/>
  <c r="UFA9" i="7"/>
  <c r="UFC9" i="7"/>
  <c r="UFE9" i="7"/>
  <c r="UFG9" i="7"/>
  <c r="UFI9" i="7"/>
  <c r="UFK9" i="7"/>
  <c r="UFM9" i="7"/>
  <c r="UFO9" i="7"/>
  <c r="UFQ9" i="7"/>
  <c r="UFS9" i="7"/>
  <c r="UFU9" i="7"/>
  <c r="UFW9" i="7"/>
  <c r="UFY9" i="7"/>
  <c r="UGA9" i="7"/>
  <c r="UGC9" i="7"/>
  <c r="UGE9" i="7"/>
  <c r="UGG9" i="7"/>
  <c r="UGI9" i="7"/>
  <c r="UGK9" i="7"/>
  <c r="UGM9" i="7"/>
  <c r="UGO9" i="7"/>
  <c r="UGQ9" i="7"/>
  <c r="UGS9" i="7"/>
  <c r="UGU9" i="7"/>
  <c r="UGW9" i="7"/>
  <c r="UGY9" i="7"/>
  <c r="UHA9" i="7"/>
  <c r="UHC9" i="7"/>
  <c r="UHE9" i="7"/>
  <c r="UHG9" i="7"/>
  <c r="UHI9" i="7"/>
  <c r="UHK9" i="7"/>
  <c r="UHM9" i="7"/>
  <c r="UHO9" i="7"/>
  <c r="UHQ9" i="7"/>
  <c r="UHS9" i="7"/>
  <c r="UHU9" i="7"/>
  <c r="UHW9" i="7"/>
  <c r="UHY9" i="7"/>
  <c r="UIA9" i="7"/>
  <c r="UIC9" i="7"/>
  <c r="UIE9" i="7"/>
  <c r="UIG9" i="7"/>
  <c r="UII9" i="7"/>
  <c r="UIK9" i="7"/>
  <c r="UIM9" i="7"/>
  <c r="UIO9" i="7"/>
  <c r="UIQ9" i="7"/>
  <c r="UIS9" i="7"/>
  <c r="UIU9" i="7"/>
  <c r="UIW9" i="7"/>
  <c r="UIY9" i="7"/>
  <c r="UJA9" i="7"/>
  <c r="UJC9" i="7"/>
  <c r="UJE9" i="7"/>
  <c r="UJG9" i="7"/>
  <c r="UJI9" i="7"/>
  <c r="UJK9" i="7"/>
  <c r="UJM9" i="7"/>
  <c r="UJO9" i="7"/>
  <c r="UJQ9" i="7"/>
  <c r="UJS9" i="7"/>
  <c r="UJU9" i="7"/>
  <c r="UJW9" i="7"/>
  <c r="UJY9" i="7"/>
  <c r="UKA9" i="7"/>
  <c r="UKC9" i="7"/>
  <c r="UKE9" i="7"/>
  <c r="UKG9" i="7"/>
  <c r="UKI9" i="7"/>
  <c r="UKK9" i="7"/>
  <c r="UKM9" i="7"/>
  <c r="UKO9" i="7"/>
  <c r="UKQ9" i="7"/>
  <c r="UKS9" i="7"/>
  <c r="UKU9" i="7"/>
  <c r="UKW9" i="7"/>
  <c r="UKY9" i="7"/>
  <c r="ULA9" i="7"/>
  <c r="ULC9" i="7"/>
  <c r="ULE9" i="7"/>
  <c r="ULG9" i="7"/>
  <c r="ULI9" i="7"/>
  <c r="ULK9" i="7"/>
  <c r="ULM9" i="7"/>
  <c r="ULO9" i="7"/>
  <c r="ULQ9" i="7"/>
  <c r="ULS9" i="7"/>
  <c r="ULU9" i="7"/>
  <c r="ULW9" i="7"/>
  <c r="ULY9" i="7"/>
  <c r="UMA9" i="7"/>
  <c r="UMC9" i="7"/>
  <c r="UME9" i="7"/>
  <c r="UMG9" i="7"/>
  <c r="UMI9" i="7"/>
  <c r="UMK9" i="7"/>
  <c r="UMM9" i="7"/>
  <c r="UMO9" i="7"/>
  <c r="UMQ9" i="7"/>
  <c r="UMS9" i="7"/>
  <c r="UMU9" i="7"/>
  <c r="UMW9" i="7"/>
  <c r="UMY9" i="7"/>
  <c r="UNA9" i="7"/>
  <c r="UNC9" i="7"/>
  <c r="UNE9" i="7"/>
  <c r="UNG9" i="7"/>
  <c r="UNI9" i="7"/>
  <c r="UNK9" i="7"/>
  <c r="UNM9" i="7"/>
  <c r="UNO9" i="7"/>
  <c r="UNQ9" i="7"/>
  <c r="UNS9" i="7"/>
  <c r="UNU9" i="7"/>
  <c r="UNW9" i="7"/>
  <c r="UNY9" i="7"/>
  <c r="UOA9" i="7"/>
  <c r="UOC9" i="7"/>
  <c r="UOE9" i="7"/>
  <c r="UOG9" i="7"/>
  <c r="UOI9" i="7"/>
  <c r="UOK9" i="7"/>
  <c r="UOM9" i="7"/>
  <c r="UOO9" i="7"/>
  <c r="UOQ9" i="7"/>
  <c r="UOS9" i="7"/>
  <c r="UOU9" i="7"/>
  <c r="UOW9" i="7"/>
  <c r="UOY9" i="7"/>
  <c r="UPA9" i="7"/>
  <c r="UPC9" i="7"/>
  <c r="UPE9" i="7"/>
  <c r="UPG9" i="7"/>
  <c r="UPI9" i="7"/>
  <c r="UPK9" i="7"/>
  <c r="UPM9" i="7"/>
  <c r="UPO9" i="7"/>
  <c r="UPQ9" i="7"/>
  <c r="UPS9" i="7"/>
  <c r="UPU9" i="7"/>
  <c r="UPW9" i="7"/>
  <c r="UPY9" i="7"/>
  <c r="UQA9" i="7"/>
  <c r="UQC9" i="7"/>
  <c r="UQE9" i="7"/>
  <c r="UQG9" i="7"/>
  <c r="UQI9" i="7"/>
  <c r="UQK9" i="7"/>
  <c r="UQM9" i="7"/>
  <c r="UQO9" i="7"/>
  <c r="UQQ9" i="7"/>
  <c r="UQS9" i="7"/>
  <c r="UQU9" i="7"/>
  <c r="UQW9" i="7"/>
  <c r="UQY9" i="7"/>
  <c r="URA9" i="7"/>
  <c r="URC9" i="7"/>
  <c r="URE9" i="7"/>
  <c r="URG9" i="7"/>
  <c r="URI9" i="7"/>
  <c r="URK9" i="7"/>
  <c r="URM9" i="7"/>
  <c r="URO9" i="7"/>
  <c r="URQ9" i="7"/>
  <c r="URS9" i="7"/>
  <c r="URU9" i="7"/>
  <c r="URW9" i="7"/>
  <c r="URY9" i="7"/>
  <c r="USA9" i="7"/>
  <c r="USC9" i="7"/>
  <c r="USE9" i="7"/>
  <c r="USG9" i="7"/>
  <c r="USI9" i="7"/>
  <c r="USK9" i="7"/>
  <c r="USM9" i="7"/>
  <c r="USO9" i="7"/>
  <c r="USQ9" i="7"/>
  <c r="USS9" i="7"/>
  <c r="USU9" i="7"/>
  <c r="USW9" i="7"/>
  <c r="USY9" i="7"/>
  <c r="UTA9" i="7"/>
  <c r="UTC9" i="7"/>
  <c r="UTE9" i="7"/>
  <c r="UTG9" i="7"/>
  <c r="UTI9" i="7"/>
  <c r="UTK9" i="7"/>
  <c r="UTM9" i="7"/>
  <c r="UTO9" i="7"/>
  <c r="UTQ9" i="7"/>
  <c r="UTS9" i="7"/>
  <c r="UTU9" i="7"/>
  <c r="UTW9" i="7"/>
  <c r="UTY9" i="7"/>
  <c r="UUA9" i="7"/>
  <c r="UUC9" i="7"/>
  <c r="UUE9" i="7"/>
  <c r="UUG9" i="7"/>
  <c r="UUI9" i="7"/>
  <c r="UUK9" i="7"/>
  <c r="UUM9" i="7"/>
  <c r="UUO9" i="7"/>
  <c r="UUQ9" i="7"/>
  <c r="UUS9" i="7"/>
  <c r="UUU9" i="7"/>
  <c r="UUW9" i="7"/>
  <c r="UUY9" i="7"/>
  <c r="UVA9" i="7"/>
  <c r="UVC9" i="7"/>
  <c r="UVE9" i="7"/>
  <c r="UVG9" i="7"/>
  <c r="UVI9" i="7"/>
  <c r="UVK9" i="7"/>
  <c r="UVM9" i="7"/>
  <c r="UVO9" i="7"/>
  <c r="UVQ9" i="7"/>
  <c r="UVS9" i="7"/>
  <c r="UVU9" i="7"/>
  <c r="UVW9" i="7"/>
  <c r="UVY9" i="7"/>
  <c r="UWA9" i="7"/>
  <c r="UWC9" i="7"/>
  <c r="UWE9" i="7"/>
  <c r="UWG9" i="7"/>
  <c r="UWI9" i="7"/>
  <c r="UWK9" i="7"/>
  <c r="UWM9" i="7"/>
  <c r="UWO9" i="7"/>
  <c r="UWQ9" i="7"/>
  <c r="UWS9" i="7"/>
  <c r="UWU9" i="7"/>
  <c r="UWW9" i="7"/>
  <c r="UWY9" i="7"/>
  <c r="UXA9" i="7"/>
  <c r="UXC9" i="7"/>
  <c r="UXE9" i="7"/>
  <c r="UXG9" i="7"/>
  <c r="UXI9" i="7"/>
  <c r="UXK9" i="7"/>
  <c r="UXM9" i="7"/>
  <c r="UXO9" i="7"/>
  <c r="UXQ9" i="7"/>
  <c r="UXS9" i="7"/>
  <c r="UXU9" i="7"/>
  <c r="UXW9" i="7"/>
  <c r="UXY9" i="7"/>
  <c r="UYA9" i="7"/>
  <c r="UYC9" i="7"/>
  <c r="UYE9" i="7"/>
  <c r="UYG9" i="7"/>
  <c r="UYI9" i="7"/>
  <c r="UYK9" i="7"/>
  <c r="UYM9" i="7"/>
  <c r="UYO9" i="7"/>
  <c r="UYQ9" i="7"/>
  <c r="UYS9" i="7"/>
  <c r="UYU9" i="7"/>
  <c r="UYW9" i="7"/>
  <c r="UYY9" i="7"/>
  <c r="UZA9" i="7"/>
  <c r="UZC9" i="7"/>
  <c r="UZE9" i="7"/>
  <c r="UZG9" i="7"/>
  <c r="UZI9" i="7"/>
  <c r="UZK9" i="7"/>
  <c r="UZM9" i="7"/>
  <c r="UZO9" i="7"/>
  <c r="UZQ9" i="7"/>
  <c r="UZS9" i="7"/>
  <c r="UZU9" i="7"/>
  <c r="UZW9" i="7"/>
  <c r="UZY9" i="7"/>
  <c r="VAA9" i="7"/>
  <c r="VAC9" i="7"/>
  <c r="VAE9" i="7"/>
  <c r="VAG9" i="7"/>
  <c r="VAI9" i="7"/>
  <c r="VAK9" i="7"/>
  <c r="VAM9" i="7"/>
  <c r="VAO9" i="7"/>
  <c r="VAQ9" i="7"/>
  <c r="VAS9" i="7"/>
  <c r="VAU9" i="7"/>
  <c r="VAW9" i="7"/>
  <c r="VAY9" i="7"/>
  <c r="VBA9" i="7"/>
  <c r="VBC9" i="7"/>
  <c r="VBE9" i="7"/>
  <c r="VBG9" i="7"/>
  <c r="VBI9" i="7"/>
  <c r="VBK9" i="7"/>
  <c r="VBM9" i="7"/>
  <c r="VBO9" i="7"/>
  <c r="VBQ9" i="7"/>
  <c r="VBS9" i="7"/>
  <c r="VBU9" i="7"/>
  <c r="VBW9" i="7"/>
  <c r="VBY9" i="7"/>
  <c r="VCA9" i="7"/>
  <c r="VCC9" i="7"/>
  <c r="VCE9" i="7"/>
  <c r="VCG9" i="7"/>
  <c r="VCI9" i="7"/>
  <c r="VCK9" i="7"/>
  <c r="VCM9" i="7"/>
  <c r="VCO9" i="7"/>
  <c r="VCQ9" i="7"/>
  <c r="VCS9" i="7"/>
  <c r="VCU9" i="7"/>
  <c r="VCW9" i="7"/>
  <c r="VCY9" i="7"/>
  <c r="VDA9" i="7"/>
  <c r="VDC9" i="7"/>
  <c r="VDE9" i="7"/>
  <c r="VDG9" i="7"/>
  <c r="VDI9" i="7"/>
  <c r="VDK9" i="7"/>
  <c r="VDM9" i="7"/>
  <c r="VDO9" i="7"/>
  <c r="VDQ9" i="7"/>
  <c r="VDS9" i="7"/>
  <c r="VDU9" i="7"/>
  <c r="VDW9" i="7"/>
  <c r="VDY9" i="7"/>
  <c r="VEA9" i="7"/>
  <c r="VEC9" i="7"/>
  <c r="VEE9" i="7"/>
  <c r="VEG9" i="7"/>
  <c r="VEI9" i="7"/>
  <c r="VEK9" i="7"/>
  <c r="VEM9" i="7"/>
  <c r="VEO9" i="7"/>
  <c r="VEQ9" i="7"/>
  <c r="VES9" i="7"/>
  <c r="VEU9" i="7"/>
  <c r="VEW9" i="7"/>
  <c r="VEY9" i="7"/>
  <c r="VFA9" i="7"/>
  <c r="VFC9" i="7"/>
  <c r="VFE9" i="7"/>
  <c r="VFG9" i="7"/>
  <c r="VFI9" i="7"/>
  <c r="VFK9" i="7"/>
  <c r="VFM9" i="7"/>
  <c r="VFO9" i="7"/>
  <c r="VFQ9" i="7"/>
  <c r="VFS9" i="7"/>
  <c r="VFU9" i="7"/>
  <c r="VFW9" i="7"/>
  <c r="VFY9" i="7"/>
  <c r="VGA9" i="7"/>
  <c r="VGC9" i="7"/>
  <c r="VGE9" i="7"/>
  <c r="VGG9" i="7"/>
  <c r="VGI9" i="7"/>
  <c r="VGK9" i="7"/>
  <c r="VGM9" i="7"/>
  <c r="VGO9" i="7"/>
  <c r="VGQ9" i="7"/>
  <c r="VGS9" i="7"/>
  <c r="VGU9" i="7"/>
  <c r="VGW9" i="7"/>
  <c r="VGY9" i="7"/>
  <c r="VHA9" i="7"/>
  <c r="VHC9" i="7"/>
  <c r="VHE9" i="7"/>
  <c r="VHG9" i="7"/>
  <c r="VHI9" i="7"/>
  <c r="VHK9" i="7"/>
  <c r="VHM9" i="7"/>
  <c r="VHO9" i="7"/>
  <c r="VHQ9" i="7"/>
  <c r="VHS9" i="7"/>
  <c r="VHU9" i="7"/>
  <c r="VHW9" i="7"/>
  <c r="VHY9" i="7"/>
  <c r="VIA9" i="7"/>
  <c r="VIC9" i="7"/>
  <c r="VIE9" i="7"/>
  <c r="VIG9" i="7"/>
  <c r="VII9" i="7"/>
  <c r="VIK9" i="7"/>
  <c r="VIM9" i="7"/>
  <c r="VIO9" i="7"/>
  <c r="VIQ9" i="7"/>
  <c r="VIS9" i="7"/>
  <c r="VIU9" i="7"/>
  <c r="VIW9" i="7"/>
  <c r="VIY9" i="7"/>
  <c r="VJA9" i="7"/>
  <c r="VJC9" i="7"/>
  <c r="VJE9" i="7"/>
  <c r="VJG9" i="7"/>
  <c r="VJI9" i="7"/>
  <c r="VJK9" i="7"/>
  <c r="VJM9" i="7"/>
  <c r="VJO9" i="7"/>
  <c r="VJQ9" i="7"/>
  <c r="VJS9" i="7"/>
  <c r="VJU9" i="7"/>
  <c r="VJW9" i="7"/>
  <c r="VJY9" i="7"/>
  <c r="VKA9" i="7"/>
  <c r="VKC9" i="7"/>
  <c r="VKE9" i="7"/>
  <c r="VKG9" i="7"/>
  <c r="VKI9" i="7"/>
  <c r="VKK9" i="7"/>
  <c r="VKM9" i="7"/>
  <c r="VKO9" i="7"/>
  <c r="VKQ9" i="7"/>
  <c r="VKS9" i="7"/>
  <c r="VKU9" i="7"/>
  <c r="VKW9" i="7"/>
  <c r="VKY9" i="7"/>
  <c r="VLA9" i="7"/>
  <c r="VLC9" i="7"/>
  <c r="VLE9" i="7"/>
  <c r="VLG9" i="7"/>
  <c r="VLI9" i="7"/>
  <c r="VLK9" i="7"/>
  <c r="VLM9" i="7"/>
  <c r="VLO9" i="7"/>
  <c r="VLQ9" i="7"/>
  <c r="VLS9" i="7"/>
  <c r="VLU9" i="7"/>
  <c r="VLW9" i="7"/>
  <c r="VLY9" i="7"/>
  <c r="VMA9" i="7"/>
  <c r="VMC9" i="7"/>
  <c r="VME9" i="7"/>
  <c r="VMG9" i="7"/>
  <c r="VMI9" i="7"/>
  <c r="VMK9" i="7"/>
  <c r="VMM9" i="7"/>
  <c r="VMO9" i="7"/>
  <c r="VMQ9" i="7"/>
  <c r="VMS9" i="7"/>
  <c r="VMU9" i="7"/>
  <c r="VMW9" i="7"/>
  <c r="VMY9" i="7"/>
  <c r="VNA9" i="7"/>
  <c r="VNC9" i="7"/>
  <c r="VNE9" i="7"/>
  <c r="VNG9" i="7"/>
  <c r="VNI9" i="7"/>
  <c r="VNK9" i="7"/>
  <c r="VNM9" i="7"/>
  <c r="VNO9" i="7"/>
  <c r="VNQ9" i="7"/>
  <c r="VNS9" i="7"/>
  <c r="VNU9" i="7"/>
  <c r="VNW9" i="7"/>
  <c r="VNY9" i="7"/>
  <c r="VOA9" i="7"/>
  <c r="VOC9" i="7"/>
  <c r="VOE9" i="7"/>
  <c r="VOG9" i="7"/>
  <c r="VOI9" i="7"/>
  <c r="VOK9" i="7"/>
  <c r="VOM9" i="7"/>
  <c r="VOO9" i="7"/>
  <c r="VOQ9" i="7"/>
  <c r="VOS9" i="7"/>
  <c r="VOU9" i="7"/>
  <c r="VOW9" i="7"/>
  <c r="VOY9" i="7"/>
  <c r="VPA9" i="7"/>
  <c r="VPC9" i="7"/>
  <c r="VPE9" i="7"/>
  <c r="VPG9" i="7"/>
  <c r="VPI9" i="7"/>
  <c r="VPK9" i="7"/>
  <c r="VPM9" i="7"/>
  <c r="VPO9" i="7"/>
  <c r="VPQ9" i="7"/>
  <c r="VPS9" i="7"/>
  <c r="VPU9" i="7"/>
  <c r="VPW9" i="7"/>
  <c r="VPY9" i="7"/>
  <c r="VQA9" i="7"/>
  <c r="VQC9" i="7"/>
  <c r="VQE9" i="7"/>
  <c r="VQG9" i="7"/>
  <c r="VQI9" i="7"/>
  <c r="VQK9" i="7"/>
  <c r="VQM9" i="7"/>
  <c r="VQO9" i="7"/>
  <c r="VQQ9" i="7"/>
  <c r="VQS9" i="7"/>
  <c r="VQU9" i="7"/>
  <c r="VQW9" i="7"/>
  <c r="VQY9" i="7"/>
  <c r="VRA9" i="7"/>
  <c r="VRC9" i="7"/>
  <c r="VRE9" i="7"/>
  <c r="VRG9" i="7"/>
  <c r="VRI9" i="7"/>
  <c r="VRK9" i="7"/>
  <c r="VRM9" i="7"/>
  <c r="VRO9" i="7"/>
  <c r="VRQ9" i="7"/>
  <c r="VRS9" i="7"/>
  <c r="VRU9" i="7"/>
  <c r="VRW9" i="7"/>
  <c r="VRY9" i="7"/>
  <c r="VSA9" i="7"/>
  <c r="VSC9" i="7"/>
  <c r="VSE9" i="7"/>
  <c r="VSG9" i="7"/>
  <c r="VSI9" i="7"/>
  <c r="VSK9" i="7"/>
  <c r="VSM9" i="7"/>
  <c r="VSO9" i="7"/>
  <c r="VSQ9" i="7"/>
  <c r="VSS9" i="7"/>
  <c r="VSU9" i="7"/>
  <c r="VSW9" i="7"/>
  <c r="VSY9" i="7"/>
  <c r="VTA9" i="7"/>
  <c r="VTC9" i="7"/>
  <c r="VTE9" i="7"/>
  <c r="VTG9" i="7"/>
  <c r="VTI9" i="7"/>
  <c r="VTK9" i="7"/>
  <c r="VTM9" i="7"/>
  <c r="VTO9" i="7"/>
  <c r="VTQ9" i="7"/>
  <c r="VTS9" i="7"/>
  <c r="VTU9" i="7"/>
  <c r="VTW9" i="7"/>
  <c r="VTY9" i="7"/>
  <c r="VUA9" i="7"/>
  <c r="VUC9" i="7"/>
  <c r="VUE9" i="7"/>
  <c r="VUG9" i="7"/>
  <c r="VUI9" i="7"/>
  <c r="VUK9" i="7"/>
  <c r="VUM9" i="7"/>
  <c r="VUO9" i="7"/>
  <c r="VUQ9" i="7"/>
  <c r="VUS9" i="7"/>
  <c r="VUU9" i="7"/>
  <c r="VUW9" i="7"/>
  <c r="VUY9" i="7"/>
  <c r="VVA9" i="7"/>
  <c r="VVC9" i="7"/>
  <c r="VVE9" i="7"/>
  <c r="VVG9" i="7"/>
  <c r="VVI9" i="7"/>
  <c r="VVK9" i="7"/>
  <c r="VVM9" i="7"/>
  <c r="VVO9" i="7"/>
  <c r="VVQ9" i="7"/>
  <c r="VVS9" i="7"/>
  <c r="VVU9" i="7"/>
  <c r="VVW9" i="7"/>
  <c r="VVY9" i="7"/>
  <c r="VWA9" i="7"/>
  <c r="VWC9" i="7"/>
  <c r="VWE9" i="7"/>
  <c r="VWG9" i="7"/>
  <c r="VWI9" i="7"/>
  <c r="VWK9" i="7"/>
  <c r="VWM9" i="7"/>
  <c r="VWO9" i="7"/>
  <c r="VWQ9" i="7"/>
  <c r="VWS9" i="7"/>
  <c r="VWU9" i="7"/>
  <c r="VWW9" i="7"/>
  <c r="VWY9" i="7"/>
  <c r="VXA9" i="7"/>
  <c r="VXC9" i="7"/>
  <c r="VXE9" i="7"/>
  <c r="VXG9" i="7"/>
  <c r="VXI9" i="7"/>
  <c r="VXK9" i="7"/>
  <c r="VXM9" i="7"/>
  <c r="VXO9" i="7"/>
  <c r="VXQ9" i="7"/>
  <c r="VXS9" i="7"/>
  <c r="VXU9" i="7"/>
  <c r="VXW9" i="7"/>
  <c r="VXY9" i="7"/>
  <c r="VYA9" i="7"/>
  <c r="VYC9" i="7"/>
  <c r="VYE9" i="7"/>
  <c r="VYG9" i="7"/>
  <c r="VYI9" i="7"/>
  <c r="VYK9" i="7"/>
  <c r="VYM9" i="7"/>
  <c r="VYO9" i="7"/>
  <c r="VYQ9" i="7"/>
  <c r="VYS9" i="7"/>
  <c r="VYU9" i="7"/>
  <c r="VYW9" i="7"/>
  <c r="VYY9" i="7"/>
  <c r="VZA9" i="7"/>
  <c r="VZC9" i="7"/>
  <c r="VZE9" i="7"/>
  <c r="VZG9" i="7"/>
  <c r="VZI9" i="7"/>
  <c r="VZK9" i="7"/>
  <c r="VZM9" i="7"/>
  <c r="VZO9" i="7"/>
  <c r="VZQ9" i="7"/>
  <c r="VZS9" i="7"/>
  <c r="VZU9" i="7"/>
  <c r="VZW9" i="7"/>
  <c r="VZY9" i="7"/>
  <c r="WAA9" i="7"/>
  <c r="WAC9" i="7"/>
  <c r="WAE9" i="7"/>
  <c r="WAG9" i="7"/>
  <c r="WAI9" i="7"/>
  <c r="WAK9" i="7"/>
  <c r="WAM9" i="7"/>
  <c r="WAO9" i="7"/>
  <c r="WAQ9" i="7"/>
  <c r="WAS9" i="7"/>
  <c r="WAU9" i="7"/>
  <c r="WAW9" i="7"/>
  <c r="WAY9" i="7"/>
  <c r="WBA9" i="7"/>
  <c r="WBC9" i="7"/>
  <c r="WBE9" i="7"/>
  <c r="WBG9" i="7"/>
  <c r="WBI9" i="7"/>
  <c r="WBK9" i="7"/>
  <c r="WBM9" i="7"/>
  <c r="WBO9" i="7"/>
  <c r="WBQ9" i="7"/>
  <c r="WBS9" i="7"/>
  <c r="WBU9" i="7"/>
  <c r="WBW9" i="7"/>
  <c r="WBY9" i="7"/>
  <c r="WCA9" i="7"/>
  <c r="WCC9" i="7"/>
  <c r="WCE9" i="7"/>
  <c r="WCG9" i="7"/>
  <c r="WCI9" i="7"/>
  <c r="WCK9" i="7"/>
  <c r="WCM9" i="7"/>
  <c r="WCO9" i="7"/>
  <c r="WCQ9" i="7"/>
  <c r="WCS9" i="7"/>
  <c r="WCU9" i="7"/>
  <c r="WCW9" i="7"/>
  <c r="WCY9" i="7"/>
  <c r="WDA9" i="7"/>
  <c r="WDC9" i="7"/>
  <c r="WDE9" i="7"/>
  <c r="WDG9" i="7"/>
  <c r="WDI9" i="7"/>
  <c r="WDK9" i="7"/>
  <c r="WDM9" i="7"/>
  <c r="WDO9" i="7"/>
  <c r="WDQ9" i="7"/>
  <c r="WDS9" i="7"/>
  <c r="WDU9" i="7"/>
  <c r="WDW9" i="7"/>
  <c r="WDY9" i="7"/>
  <c r="WEA9" i="7"/>
  <c r="WEC9" i="7"/>
  <c r="WEE9" i="7"/>
  <c r="WEG9" i="7"/>
  <c r="WEI9" i="7"/>
  <c r="WEK9" i="7"/>
  <c r="WEM9" i="7"/>
  <c r="WEO9" i="7"/>
  <c r="WEQ9" i="7"/>
  <c r="WES9" i="7"/>
  <c r="WEU9" i="7"/>
  <c r="WEW9" i="7"/>
  <c r="WEY9" i="7"/>
  <c r="WFA9" i="7"/>
  <c r="WFC9" i="7"/>
  <c r="WFE9" i="7"/>
  <c r="WFG9" i="7"/>
  <c r="WFI9" i="7"/>
  <c r="WFK9" i="7"/>
  <c r="WFM9" i="7"/>
  <c r="WFO9" i="7"/>
  <c r="WFQ9" i="7"/>
  <c r="WFS9" i="7"/>
  <c r="WFU9" i="7"/>
  <c r="WFW9" i="7"/>
  <c r="WFY9" i="7"/>
  <c r="WGA9" i="7"/>
  <c r="WGC9" i="7"/>
  <c r="WGE9" i="7"/>
  <c r="WGG9" i="7"/>
  <c r="WGI9" i="7"/>
  <c r="WGK9" i="7"/>
  <c r="WGM9" i="7"/>
  <c r="WGO9" i="7"/>
  <c r="WGQ9" i="7"/>
  <c r="WGS9" i="7"/>
  <c r="WGU9" i="7"/>
  <c r="WGW9" i="7"/>
  <c r="WGY9" i="7"/>
  <c r="WHA9" i="7"/>
  <c r="WHC9" i="7"/>
  <c r="WHE9" i="7"/>
  <c r="WHG9" i="7"/>
  <c r="WHI9" i="7"/>
  <c r="WHK9" i="7"/>
  <c r="WHM9" i="7"/>
  <c r="WHO9" i="7"/>
  <c r="WHQ9" i="7"/>
  <c r="WHS9" i="7"/>
  <c r="WHU9" i="7"/>
  <c r="WHW9" i="7"/>
  <c r="WHY9" i="7"/>
  <c r="WIA9" i="7"/>
  <c r="WIC9" i="7"/>
  <c r="WIE9" i="7"/>
  <c r="WIG9" i="7"/>
  <c r="WII9" i="7"/>
  <c r="WIK9" i="7"/>
  <c r="WIM9" i="7"/>
  <c r="WIO9" i="7"/>
  <c r="WIQ9" i="7"/>
  <c r="WIS9" i="7"/>
  <c r="WIU9" i="7"/>
  <c r="WIW9" i="7"/>
  <c r="WIY9" i="7"/>
  <c r="WJA9" i="7"/>
  <c r="WJC9" i="7"/>
  <c r="WJE9" i="7"/>
  <c r="WJG9" i="7"/>
  <c r="WJI9" i="7"/>
  <c r="WJK9" i="7"/>
  <c r="WJM9" i="7"/>
  <c r="WJO9" i="7"/>
  <c r="WJQ9" i="7"/>
  <c r="WJS9" i="7"/>
  <c r="WJU9" i="7"/>
  <c r="WJW9" i="7"/>
  <c r="WJY9" i="7"/>
  <c r="WKA9" i="7"/>
  <c r="WKC9" i="7"/>
  <c r="WKE9" i="7"/>
  <c r="WKG9" i="7"/>
  <c r="WKI9" i="7"/>
  <c r="WKK9" i="7"/>
  <c r="WKM9" i="7"/>
  <c r="WKO9" i="7"/>
  <c r="WKQ9" i="7"/>
  <c r="WKS9" i="7"/>
  <c r="WKU9" i="7"/>
  <c r="WKW9" i="7"/>
  <c r="WKY9" i="7"/>
  <c r="WLA9" i="7"/>
  <c r="WLC9" i="7"/>
  <c r="WLE9" i="7"/>
  <c r="WLG9" i="7"/>
  <c r="WLI9" i="7"/>
  <c r="WLK9" i="7"/>
  <c r="WLM9" i="7"/>
  <c r="WLO9" i="7"/>
  <c r="WLQ9" i="7"/>
  <c r="WLS9" i="7"/>
  <c r="WLU9" i="7"/>
  <c r="WLW9" i="7"/>
  <c r="WLY9" i="7"/>
  <c r="WMA9" i="7"/>
  <c r="WMC9" i="7"/>
  <c r="WME9" i="7"/>
  <c r="WMG9" i="7"/>
  <c r="WMI9" i="7"/>
  <c r="WMK9" i="7"/>
  <c r="WMM9" i="7"/>
  <c r="WMO9" i="7"/>
  <c r="WMQ9" i="7"/>
  <c r="WMS9" i="7"/>
  <c r="WMU9" i="7"/>
  <c r="WMW9" i="7"/>
  <c r="WMY9" i="7"/>
  <c r="WNA9" i="7"/>
  <c r="WNC9" i="7"/>
  <c r="WNE9" i="7"/>
  <c r="WNG9" i="7"/>
  <c r="WNI9" i="7"/>
  <c r="WNK9" i="7"/>
  <c r="WNM9" i="7"/>
  <c r="WNO9" i="7"/>
  <c r="WNQ9" i="7"/>
  <c r="WNS9" i="7"/>
  <c r="WNU9" i="7"/>
  <c r="WNW9" i="7"/>
  <c r="WNY9" i="7"/>
  <c r="WOA9" i="7"/>
  <c r="WOC9" i="7"/>
  <c r="WOE9" i="7"/>
  <c r="WOG9" i="7"/>
  <c r="WOI9" i="7"/>
  <c r="WOK9" i="7"/>
  <c r="WOM9" i="7"/>
  <c r="WOO9" i="7"/>
  <c r="WOQ9" i="7"/>
  <c r="WOS9" i="7"/>
  <c r="WOU9" i="7"/>
  <c r="WOW9" i="7"/>
  <c r="WOY9" i="7"/>
  <c r="WPA9" i="7"/>
  <c r="WPC9" i="7"/>
  <c r="WPE9" i="7"/>
  <c r="WPG9" i="7"/>
  <c r="WPI9" i="7"/>
  <c r="WPK9" i="7"/>
  <c r="WPM9" i="7"/>
  <c r="WPO9" i="7"/>
  <c r="WPQ9" i="7"/>
  <c r="WPS9" i="7"/>
  <c r="WPU9" i="7"/>
  <c r="WPW9" i="7"/>
  <c r="WPY9" i="7"/>
  <c r="WQA9" i="7"/>
  <c r="WQC9" i="7"/>
  <c r="WQE9" i="7"/>
  <c r="WQG9" i="7"/>
  <c r="WQI9" i="7"/>
  <c r="WQK9" i="7"/>
  <c r="WQM9" i="7"/>
  <c r="WQO9" i="7"/>
  <c r="WQQ9" i="7"/>
  <c r="WQS9" i="7"/>
  <c r="WQU9" i="7"/>
  <c r="WQW9" i="7"/>
  <c r="WQY9" i="7"/>
  <c r="WRA9" i="7"/>
  <c r="WRC9" i="7"/>
  <c r="WRE9" i="7"/>
  <c r="WRG9" i="7"/>
  <c r="WRI9" i="7"/>
  <c r="WRK9" i="7"/>
  <c r="WRM9" i="7"/>
  <c r="WRO9" i="7"/>
  <c r="WRQ9" i="7"/>
  <c r="WRS9" i="7"/>
  <c r="WRU9" i="7"/>
  <c r="WRW9" i="7"/>
  <c r="WRY9" i="7"/>
  <c r="WSA9" i="7"/>
  <c r="WSC9" i="7"/>
  <c r="WSE9" i="7"/>
  <c r="WSG9" i="7"/>
  <c r="WSI9" i="7"/>
  <c r="WSK9" i="7"/>
  <c r="WSM9" i="7"/>
  <c r="WSO9" i="7"/>
  <c r="WSQ9" i="7"/>
  <c r="WSS9" i="7"/>
  <c r="WSU9" i="7"/>
  <c r="WSW9" i="7"/>
  <c r="WSY9" i="7"/>
  <c r="WTA9" i="7"/>
  <c r="WTC9" i="7"/>
  <c r="WTE9" i="7"/>
  <c r="WTG9" i="7"/>
  <c r="WTI9" i="7"/>
  <c r="WTK9" i="7"/>
  <c r="WTM9" i="7"/>
  <c r="WTO9" i="7"/>
  <c r="WTQ9" i="7"/>
  <c r="WTS9" i="7"/>
  <c r="WTU9" i="7"/>
  <c r="WTW9" i="7"/>
  <c r="WTY9" i="7"/>
  <c r="WUA9" i="7"/>
  <c r="WUC9" i="7"/>
  <c r="WUE9" i="7"/>
  <c r="WUG9" i="7"/>
  <c r="WUI9" i="7"/>
  <c r="WUK9" i="7"/>
  <c r="WUM9" i="7"/>
  <c r="WUO9" i="7"/>
  <c r="WUQ9" i="7"/>
  <c r="WUS9" i="7"/>
  <c r="WUU9" i="7"/>
  <c r="WUW9" i="7"/>
  <c r="WUY9" i="7"/>
  <c r="WVA9" i="7"/>
  <c r="WVC9" i="7"/>
  <c r="WVE9" i="7"/>
  <c r="WVG9" i="7"/>
  <c r="WVI9" i="7"/>
  <c r="WVK9" i="7"/>
  <c r="WVM9" i="7"/>
  <c r="WVO9" i="7"/>
  <c r="WVQ9" i="7"/>
  <c r="WVS9" i="7"/>
  <c r="WVU9" i="7"/>
  <c r="WVW9" i="7"/>
  <c r="WVY9" i="7"/>
  <c r="WWA9" i="7"/>
  <c r="WWC9" i="7"/>
  <c r="WWE9" i="7"/>
  <c r="WWG9" i="7"/>
  <c r="WWI9" i="7"/>
  <c r="WWK9" i="7"/>
  <c r="WWM9" i="7"/>
  <c r="WWO9" i="7"/>
  <c r="WWQ9" i="7"/>
  <c r="WWS9" i="7"/>
  <c r="WWU9" i="7"/>
  <c r="WWW9" i="7"/>
  <c r="WWY9" i="7"/>
  <c r="WXA9" i="7"/>
  <c r="WXC9" i="7"/>
  <c r="WXE9" i="7"/>
  <c r="WXG9" i="7"/>
  <c r="WXI9" i="7"/>
  <c r="WXK9" i="7"/>
  <c r="WXM9" i="7"/>
  <c r="WXO9" i="7"/>
  <c r="WXQ9" i="7"/>
  <c r="WXS9" i="7"/>
  <c r="WXU9" i="7"/>
  <c r="WXW9" i="7"/>
  <c r="WXY9" i="7"/>
  <c r="WYA9" i="7"/>
  <c r="WYC9" i="7"/>
  <c r="WYE9" i="7"/>
  <c r="WYG9" i="7"/>
  <c r="WYI9" i="7"/>
  <c r="WYK9" i="7"/>
  <c r="WYM9" i="7"/>
  <c r="WYO9" i="7"/>
  <c r="WYQ9" i="7"/>
  <c r="WYS9" i="7"/>
  <c r="WYU9" i="7"/>
  <c r="WYW9" i="7"/>
  <c r="WYY9" i="7"/>
  <c r="WZA9" i="7"/>
  <c r="WZC9" i="7"/>
  <c r="WZE9" i="7"/>
  <c r="WZG9" i="7"/>
  <c r="WZI9" i="7"/>
  <c r="WZK9" i="7"/>
  <c r="WZM9" i="7"/>
  <c r="WZO9" i="7"/>
  <c r="WZQ9" i="7"/>
  <c r="WZS9" i="7"/>
  <c r="WZU9" i="7"/>
  <c r="WZW9" i="7"/>
  <c r="WZY9" i="7"/>
  <c r="XAA9" i="7"/>
  <c r="XAC9" i="7"/>
  <c r="XAE9" i="7"/>
  <c r="XAG9" i="7"/>
  <c r="XAI9" i="7"/>
  <c r="XAK9" i="7"/>
  <c r="XAM9" i="7"/>
  <c r="XAO9" i="7"/>
  <c r="XAQ9" i="7"/>
  <c r="XAS9" i="7"/>
  <c r="XAU9" i="7"/>
  <c r="XAW9" i="7"/>
  <c r="XAY9" i="7"/>
  <c r="XBA9" i="7"/>
  <c r="XBC9" i="7"/>
  <c r="XBE9" i="7"/>
  <c r="XBG9" i="7"/>
  <c r="XBI9" i="7"/>
  <c r="XBK9" i="7"/>
  <c r="XBM9" i="7"/>
  <c r="XBO9" i="7"/>
  <c r="XBQ9" i="7"/>
  <c r="XBS9" i="7"/>
  <c r="XBU9" i="7"/>
  <c r="XBW9" i="7"/>
  <c r="XBY9" i="7"/>
  <c r="XCA9" i="7"/>
  <c r="XCC9" i="7"/>
  <c r="XCE9" i="7"/>
  <c r="XCG9" i="7"/>
  <c r="XCI9" i="7"/>
  <c r="XCK9" i="7"/>
  <c r="XCM9" i="7"/>
  <c r="XCO9" i="7"/>
  <c r="XCQ9" i="7"/>
  <c r="XCS9" i="7"/>
  <c r="XCU9" i="7"/>
  <c r="XCW9" i="7"/>
  <c r="XCY9" i="7"/>
  <c r="XDA9" i="7"/>
  <c r="XDC9" i="7"/>
  <c r="XDE9" i="7"/>
  <c r="XDG9" i="7"/>
  <c r="XDI9" i="7"/>
  <c r="XDK9" i="7"/>
  <c r="XDM9" i="7"/>
  <c r="XDO9" i="7"/>
  <c r="XDQ9" i="7"/>
  <c r="XDS9" i="7"/>
  <c r="XDU9" i="7"/>
  <c r="XDW9" i="7"/>
  <c r="XDY9" i="7"/>
  <c r="XEA9" i="7"/>
  <c r="XEC9" i="7"/>
  <c r="XEE9" i="7"/>
  <c r="XEG9" i="7"/>
  <c r="XEI9" i="7"/>
  <c r="XEK9" i="7"/>
  <c r="XEM9" i="7"/>
  <c r="XEO9" i="7"/>
  <c r="XEQ9" i="7"/>
  <c r="XES9" i="7"/>
  <c r="XEU9" i="7"/>
  <c r="XEW9" i="7"/>
  <c r="XEY9" i="7"/>
  <c r="XFA9" i="7"/>
  <c r="XFC9" i="7"/>
  <c r="E9" i="7"/>
  <c r="S29" i="4"/>
  <c r="M30" i="4"/>
  <c r="L4" i="4"/>
  <c r="K53" i="4"/>
  <c r="I30" i="4"/>
  <c r="H30" i="4"/>
  <c r="G30" i="4"/>
  <c r="C53" i="4"/>
  <c r="C69" i="4"/>
  <c r="C93" i="4"/>
  <c r="C92" i="4"/>
  <c r="C90" i="4"/>
  <c r="C89" i="4"/>
  <c r="C88" i="4"/>
  <c r="C86" i="4"/>
  <c r="C85" i="4"/>
  <c r="C84" i="4"/>
  <c r="C80" i="4"/>
  <c r="C76" i="4"/>
  <c r="C65" i="4"/>
  <c r="C61" i="4"/>
  <c r="C58" i="4"/>
  <c r="C52" i="4"/>
  <c r="C51" i="4"/>
  <c r="C50" i="4"/>
  <c r="C43" i="4"/>
  <c r="C41" i="4"/>
  <c r="C40" i="4"/>
  <c r="C32" i="4"/>
  <c r="C33" i="4" s="1"/>
  <c r="AC888" i="3"/>
  <c r="AC887" i="3"/>
  <c r="W872" i="3"/>
  <c r="W859" i="3"/>
  <c r="C5" i="7" l="1"/>
  <c r="AO642" i="3"/>
  <c r="AM571" i="3"/>
  <c r="AM568" i="3"/>
  <c r="AM566" i="3"/>
  <c r="AM565" i="3"/>
  <c r="W564" i="3"/>
  <c r="M9" i="7" l="1"/>
  <c r="C79" i="4"/>
  <c r="O9" i="7" l="1"/>
  <c r="AD1036" i="3"/>
  <c r="Q9" i="7" l="1"/>
  <c r="AK267" i="20"/>
  <c r="S9" i="7" l="1"/>
  <c r="B24" i="4"/>
  <c r="U9" i="7" l="1"/>
  <c r="B36" i="4"/>
  <c r="E36" i="4" s="1"/>
  <c r="R36" i="4" s="1"/>
  <c r="S36" i="4" s="1"/>
  <c r="W9" i="7" l="1"/>
  <c r="B66" i="4"/>
  <c r="E66" i="4" s="1"/>
  <c r="B67" i="4"/>
  <c r="E67" i="4" s="1"/>
  <c r="B68" i="4"/>
  <c r="E68" i="4" s="1"/>
  <c r="B69" i="4"/>
  <c r="E69" i="4" s="1"/>
  <c r="Y9" i="7" l="1"/>
  <c r="R66" i="4"/>
  <c r="R67" i="4"/>
  <c r="R68" i="4"/>
  <c r="AA9" i="7" l="1"/>
  <c r="AD67" i="15"/>
  <c r="Y67" i="15"/>
  <c r="AC9" i="7" l="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4" i="11"/>
  <c r="C35" i="11"/>
  <c r="C36" i="11"/>
  <c r="C37" i="11"/>
  <c r="C38" i="11"/>
  <c r="B34" i="11"/>
  <c r="B35" i="11"/>
  <c r="B36" i="11"/>
  <c r="B37" i="11"/>
  <c r="B38" i="11"/>
  <c r="C24" i="11"/>
  <c r="C25" i="11"/>
  <c r="C26" i="11"/>
  <c r="B25" i="11"/>
  <c r="B26" i="11"/>
  <c r="D70" i="4"/>
  <c r="C70" i="4"/>
  <c r="C54" i="11"/>
  <c r="B54" i="11"/>
  <c r="AE9" i="7" l="1"/>
  <c r="AV109" i="20" a="1"/>
  <c r="AV109" i="20" s="1"/>
  <c r="AV108" i="20" a="1"/>
  <c r="AV108" i="20" s="1"/>
  <c r="AV107" i="20" a="1"/>
  <c r="AV107" i="20" s="1"/>
  <c r="AV106" i="20" a="1"/>
  <c r="AV106" i="20" s="1"/>
  <c r="AV105" i="20" a="1"/>
  <c r="AV105" i="20" s="1"/>
  <c r="AV104" i="20" a="1"/>
  <c r="AV104" i="20" s="1"/>
  <c r="AU109" i="20"/>
  <c r="AU108" i="20"/>
  <c r="AU107" i="20"/>
  <c r="AU106" i="20"/>
  <c r="AU105" i="20"/>
  <c r="AU104" i="20"/>
  <c r="AG9" i="7" l="1"/>
  <c r="AV110" i="20"/>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I58" i="7"/>
  <c r="K58" i="7" s="1"/>
  <c r="M58" i="7" s="1"/>
  <c r="O58" i="7" s="1"/>
  <c r="Q58" i="7" s="1"/>
  <c r="S58" i="7" s="1"/>
  <c r="U58" i="7" s="1"/>
  <c r="W58" i="7" s="1"/>
  <c r="Y58" i="7" s="1"/>
  <c r="AA58" i="7" s="1"/>
  <c r="AC58" i="7" s="1"/>
  <c r="AE58" i="7" s="1"/>
  <c r="AG5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G54" i="7"/>
  <c r="I54" i="7" s="1"/>
  <c r="K54" i="7" s="1"/>
  <c r="M54" i="7" s="1"/>
  <c r="O54" i="7" s="1"/>
  <c r="Q54" i="7" s="1"/>
  <c r="S54" i="7" s="1"/>
  <c r="U54" i="7" s="1"/>
  <c r="W54" i="7" s="1"/>
  <c r="Y54" i="7" s="1"/>
  <c r="AA54" i="7" s="1"/>
  <c r="AC54" i="7" s="1"/>
  <c r="AE54" i="7" s="1"/>
  <c r="AG54"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AG30" i="7" l="1"/>
  <c r="U30" i="7"/>
  <c r="I30" i="7"/>
  <c r="S30" i="7"/>
  <c r="G30" i="7"/>
  <c r="Q30" i="7"/>
  <c r="O30" i="7"/>
  <c r="Y30" i="7"/>
  <c r="W30" i="7"/>
  <c r="AE30" i="7"/>
  <c r="M30" i="7"/>
  <c r="K30" i="7"/>
  <c r="AC30" i="7"/>
  <c r="AA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42"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R59" i="4" s="1"/>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s="1"/>
  <c r="C81" i="4"/>
  <c r="B81" i="4" s="1"/>
  <c r="B80" i="4"/>
  <c r="E80" i="4" s="1"/>
  <c r="R80" i="4" s="1"/>
  <c r="C11"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0" i="13"/>
  <c r="E87" i="13"/>
  <c r="E49" i="13"/>
  <c r="E48" i="13"/>
  <c r="E47"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6" i="13"/>
  <c r="B74" i="13"/>
  <c r="B73" i="13"/>
  <c r="B72" i="13"/>
  <c r="B70" i="13"/>
  <c r="B65" i="13"/>
  <c r="B61" i="13"/>
  <c r="B60" i="13"/>
  <c r="B59" i="13"/>
  <c r="B58" i="13"/>
  <c r="B57" i="13"/>
  <c r="B53" i="13"/>
  <c r="B52" i="13"/>
  <c r="B51" i="13"/>
  <c r="B50" i="13"/>
  <c r="B48" i="13"/>
  <c r="B47" i="13"/>
  <c r="B43" i="13"/>
  <c r="C42" i="4"/>
  <c r="B42" i="13" s="1"/>
  <c r="B41" i="13"/>
  <c r="B40" i="13"/>
  <c r="B37" i="13"/>
  <c r="B35" i="13"/>
  <c r="B34" i="13"/>
  <c r="B33" i="13"/>
  <c r="B27" i="13"/>
  <c r="B25" i="13"/>
  <c r="B23" i="13"/>
  <c r="B22" i="13"/>
  <c r="B21" i="13"/>
  <c r="B20" i="13"/>
  <c r="B19" i="13"/>
  <c r="B18" i="13"/>
  <c r="B17" i="13"/>
  <c r="B5"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69" i="4"/>
  <c r="S69" i="4" s="1"/>
  <c r="E69" i="13" s="1"/>
  <c r="R48" i="4"/>
  <c r="R27" i="4"/>
  <c r="R25" i="4"/>
  <c r="R23" i="4"/>
  <c r="R22" i="4"/>
  <c r="R21" i="4"/>
  <c r="R20" i="4"/>
  <c r="R19" i="4"/>
  <c r="R18" i="4"/>
  <c r="R17" i="4"/>
  <c r="B6" i="11"/>
  <c r="C6"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34" i="11"/>
  <c r="B41" i="11"/>
  <c r="C41" i="11"/>
  <c r="C42" i="1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AE29" i="7" s="1"/>
  <c r="A34" i="7"/>
  <c r="E34" i="7"/>
  <c r="G34" i="7" s="1"/>
  <c r="I34" i="7" s="1"/>
  <c r="K34" i="7" s="1"/>
  <c r="M34" i="7" s="1"/>
  <c r="O34" i="7" s="1"/>
  <c r="Q34" i="7" s="1"/>
  <c r="S34" i="7" s="1"/>
  <c r="U34" i="7" s="1"/>
  <c r="W34" i="7" s="1"/>
  <c r="Y34" i="7" s="1"/>
  <c r="AA34" i="7" s="1"/>
  <c r="AC34" i="7" s="1"/>
  <c r="AE34" i="7" s="1"/>
  <c r="AG34" i="7" s="1"/>
  <c r="A41" i="7"/>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B26" i="4" s="1"/>
  <c r="D38" i="4"/>
  <c r="D42" i="4"/>
  <c r="D54" i="4"/>
  <c r="D62" i="4"/>
  <c r="D77" i="4"/>
  <c r="D96" i="4"/>
  <c r="D104" i="4"/>
  <c r="S26" i="4"/>
  <c r="E26" i="13" s="1"/>
  <c r="F2" i="4"/>
  <c r="G2" i="4"/>
  <c r="H2" i="4"/>
  <c r="I2" i="4"/>
  <c r="J2" i="4"/>
  <c r="K2" i="4"/>
  <c r="L2" i="4"/>
  <c r="M2" i="4"/>
  <c r="N2" i="4"/>
  <c r="O2" i="4"/>
  <c r="P2" i="4"/>
  <c r="Q2" i="4"/>
  <c r="B5" i="4"/>
  <c r="E5" i="4" s="1"/>
  <c r="R5" i="4" s="1"/>
  <c r="B7" i="4"/>
  <c r="E7" i="4" s="1"/>
  <c r="R7" i="4" s="1"/>
  <c r="F8" i="4"/>
  <c r="G8" i="4"/>
  <c r="G11" i="4"/>
  <c r="H8" i="4"/>
  <c r="H11" i="4"/>
  <c r="I8" i="4"/>
  <c r="I11" i="4"/>
  <c r="J8" i="4"/>
  <c r="J11" i="4"/>
  <c r="J26" i="4"/>
  <c r="J38" i="4"/>
  <c r="J42" i="4"/>
  <c r="J54" i="4"/>
  <c r="J62" i="4"/>
  <c r="J70" i="4"/>
  <c r="J77" i="4"/>
  <c r="J96" i="4"/>
  <c r="K8" i="4"/>
  <c r="K11" i="4"/>
  <c r="L8" i="4"/>
  <c r="L11" i="4"/>
  <c r="M8" i="4"/>
  <c r="M11" i="4"/>
  <c r="N8" i="4"/>
  <c r="O8" i="4"/>
  <c r="Q8" i="4"/>
  <c r="Q11" i="4"/>
  <c r="B9" i="4"/>
  <c r="E9" i="4" s="1"/>
  <c r="E11" i="4" s="1"/>
  <c r="B10" i="4"/>
  <c r="E10" i="4" s="1"/>
  <c r="R10" i="4" s="1"/>
  <c r="F11" i="4"/>
  <c r="F26"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3" i="4"/>
  <c r="E33" i="4" s="1"/>
  <c r="R33" i="4" s="1"/>
  <c r="S33" i="4" s="1"/>
  <c r="E33" i="13" s="1"/>
  <c r="B34" i="4"/>
  <c r="E34" i="4" s="1"/>
  <c r="R34" i="4" s="1"/>
  <c r="S34" i="4" s="1"/>
  <c r="E34" i="13" s="1"/>
  <c r="B35" i="4"/>
  <c r="E35" i="4" s="1"/>
  <c r="R35" i="4" s="1"/>
  <c r="S35" i="4" s="1"/>
  <c r="E35" i="13" s="1"/>
  <c r="B37" i="4"/>
  <c r="E37" i="4" s="1"/>
  <c r="R37" i="4" s="1"/>
  <c r="S37" i="4" s="1"/>
  <c r="E37" i="13" s="1"/>
  <c r="G38" i="4"/>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7" i="4"/>
  <c r="E47" i="4" s="1"/>
  <c r="R47" i="4" s="1"/>
  <c r="B48" i="4"/>
  <c r="E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E70"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R79" i="4" s="1"/>
  <c r="S79" i="4" s="1"/>
  <c r="B84" i="4"/>
  <c r="E84" i="4" s="1"/>
  <c r="R84" i="4" s="1"/>
  <c r="S84" i="4" s="1"/>
  <c r="B85" i="4"/>
  <c r="B86" i="4"/>
  <c r="E86" i="4" s="1"/>
  <c r="R86" i="4" s="1"/>
  <c r="S86" i="4" s="1"/>
  <c r="E86" i="13" s="1"/>
  <c r="B87" i="4"/>
  <c r="E87" i="4" s="1"/>
  <c r="R87" i="4" s="1"/>
  <c r="B88" i="4"/>
  <c r="E88" i="4" s="1"/>
  <c r="R88" i="4" s="1"/>
  <c r="B89" i="4"/>
  <c r="E89" i="4" s="1"/>
  <c r="R89" i="4" s="1"/>
  <c r="S89" i="4" s="1"/>
  <c r="E89" i="13" s="1"/>
  <c r="B90" i="4"/>
  <c r="E90" i="4" s="1"/>
  <c r="R90" i="4" s="1"/>
  <c r="B91" i="4"/>
  <c r="E91" i="4" s="1"/>
  <c r="R91" i="4" s="1"/>
  <c r="S91" i="4" s="1"/>
  <c r="E91" i="13" s="1"/>
  <c r="B92" i="4"/>
  <c r="E92" i="4" s="1"/>
  <c r="R92" i="4" s="1"/>
  <c r="S92" i="4" s="1"/>
  <c r="E92" i="13" s="1"/>
  <c r="B93" i="4"/>
  <c r="E93" i="4" s="1"/>
  <c r="R93" i="4" s="1"/>
  <c r="S93" i="4" s="1"/>
  <c r="E93" i="13" s="1"/>
  <c r="B94" i="4"/>
  <c r="E94" i="4" s="1"/>
  <c r="R94" i="4" s="1"/>
  <c r="B95" i="4"/>
  <c r="E95" i="4" s="1"/>
  <c r="R95" i="4" s="1"/>
  <c r="F96" i="4"/>
  <c r="G96" i="4"/>
  <c r="H96" i="4"/>
  <c r="I96" i="4"/>
  <c r="K96" i="4"/>
  <c r="L96" i="4"/>
  <c r="Q96" i="4"/>
  <c r="B101" i="4"/>
  <c r="B102" i="4"/>
  <c r="B103" i="4"/>
  <c r="F104" i="4"/>
  <c r="G104" i="4"/>
  <c r="H104" i="4"/>
  <c r="I104" i="4"/>
  <c r="K104" i="4"/>
  <c r="L104" i="4"/>
  <c r="Q104" i="4"/>
  <c r="G108" i="4"/>
  <c r="H108"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s="1"/>
  <c r="BI711" i="3" s="1"/>
  <c r="AC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737" i="3" l="1"/>
  <c r="BI712" i="3" s="1"/>
  <c r="R9" i="4"/>
  <c r="R11" i="4" s="1"/>
  <c r="S42" i="4"/>
  <c r="E42" i="13" s="1"/>
  <c r="E40" i="13"/>
  <c r="E84" i="13"/>
  <c r="E79" i="13"/>
  <c r="N153" i="23"/>
  <c r="E85" i="4"/>
  <c r="R85" i="4" s="1"/>
  <c r="S85" i="4" s="1"/>
  <c r="E85" i="13" s="1"/>
  <c r="E42" i="4"/>
  <c r="R81" i="4"/>
  <c r="S80" i="4"/>
  <c r="E80" i="13" s="1"/>
  <c r="R65" i="4"/>
  <c r="S65" i="4" s="1"/>
  <c r="E81" i="4"/>
  <c r="E6" i="21"/>
  <c r="E92" i="20"/>
  <c r="D51" i="11"/>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70" i="11"/>
  <c r="D80" i="11"/>
  <c r="D52" i="11"/>
  <c r="I12" i="4"/>
  <c r="G12" i="4"/>
  <c r="D6" i="11"/>
  <c r="L63" i="4"/>
  <c r="L97" i="4" s="1"/>
  <c r="L105" i="4" s="1"/>
  <c r="Q12" i="4"/>
  <c r="B11" i="4"/>
  <c r="O63" i="4"/>
  <c r="O97" i="4" s="1"/>
  <c r="O105" i="4" s="1"/>
  <c r="D18" i="11"/>
  <c r="R70" i="4"/>
  <c r="D10" i="11"/>
  <c r="D36" i="11"/>
  <c r="G63" i="13"/>
  <c r="G97" i="13" s="1"/>
  <c r="G105" i="13" s="1"/>
  <c r="G107" i="13" s="1"/>
  <c r="D61" i="11"/>
  <c r="D20" i="11"/>
  <c r="D8" i="11"/>
  <c r="D85" i="11"/>
  <c r="B43" i="11"/>
  <c r="D102" i="11"/>
  <c r="D94" i="11"/>
  <c r="K12" i="4"/>
  <c r="C43" i="11"/>
  <c r="C12" i="13"/>
  <c r="D63" i="4"/>
  <c r="D97" i="4" s="1"/>
  <c r="D105" i="4" s="1"/>
  <c r="J12" i="4"/>
  <c r="D22" i="11"/>
  <c r="O12" i="4"/>
  <c r="I63" i="4"/>
  <c r="I97" i="4" s="1"/>
  <c r="I105" i="4" s="1"/>
  <c r="D95" i="11"/>
  <c r="D25" i="11"/>
  <c r="B82" i="11"/>
  <c r="B11" i="13"/>
  <c r="D12" i="4"/>
  <c r="H12" i="4"/>
  <c r="C82" i="11"/>
  <c r="D23" i="11"/>
  <c r="D19" i="11"/>
  <c r="D89" i="11"/>
  <c r="D73" i="11"/>
  <c r="D44" i="11"/>
  <c r="D35" i="11"/>
  <c r="D15" i="11"/>
  <c r="D63" i="13"/>
  <c r="D97" i="13" s="1"/>
  <c r="D105" i="13" s="1"/>
  <c r="D14" i="11"/>
  <c r="Q63" i="4"/>
  <c r="Q97" i="4" s="1"/>
  <c r="Q105" i="4" s="1"/>
  <c r="D87" i="11"/>
  <c r="N63" i="4"/>
  <c r="N97" i="4" s="1"/>
  <c r="N105" i="4" s="1"/>
  <c r="N12" i="4"/>
  <c r="H63" i="4"/>
  <c r="H97" i="4" s="1"/>
  <c r="H105" i="4" s="1"/>
  <c r="F12" i="4"/>
  <c r="D60" i="11"/>
  <c r="M12" i="4"/>
  <c r="D74" i="11"/>
  <c r="D59" i="11"/>
  <c r="D38" i="11"/>
  <c r="R42" i="4"/>
  <c r="P63" i="4"/>
  <c r="P97" i="4" s="1"/>
  <c r="P105" i="4" s="1"/>
  <c r="D12" i="13"/>
  <c r="D58" i="11"/>
  <c r="D62" i="11"/>
  <c r="D24" i="11"/>
  <c r="D101" i="11"/>
  <c r="D90" i="11"/>
  <c r="D66" i="11"/>
  <c r="C63" i="13"/>
  <c r="C97" i="13" s="1"/>
  <c r="C105" i="13" s="1"/>
  <c r="D92" i="11"/>
  <c r="D75" i="11"/>
  <c r="B71" i="11"/>
  <c r="D28" i="11"/>
  <c r="D103" i="11"/>
  <c r="D88" i="11"/>
  <c r="D42" i="11"/>
  <c r="D21" i="11"/>
  <c r="D16" i="11"/>
  <c r="B12" i="11"/>
  <c r="R26" i="4"/>
  <c r="D81" i="11"/>
  <c r="D86" i="11"/>
  <c r="F63" i="13"/>
  <c r="F97" i="13" s="1"/>
  <c r="F105" i="13" s="1"/>
  <c r="F107" i="13" s="1"/>
  <c r="AM733" i="3"/>
  <c r="BI708" i="3" s="1"/>
  <c r="AM731" i="3"/>
  <c r="BI706" i="3" s="1"/>
  <c r="AM730" i="3"/>
  <c r="BI705" i="3" s="1"/>
  <c r="AM728" i="3"/>
  <c r="BI703" i="3" s="1"/>
  <c r="AD193" i="20"/>
  <c r="AD194" i="20" s="1"/>
  <c r="B42" i="4"/>
  <c r="D77" i="11"/>
  <c r="C71" i="11"/>
  <c r="M63" i="4"/>
  <c r="M97" i="4" s="1"/>
  <c r="M105" i="4" s="1"/>
  <c r="G63" i="4"/>
  <c r="G97" i="4" s="1"/>
  <c r="G105" i="4" s="1"/>
  <c r="D91" i="11"/>
  <c r="J63" i="4"/>
  <c r="J97" i="4" s="1"/>
  <c r="D41" i="11"/>
  <c r="C12" i="11"/>
  <c r="K63" i="4"/>
  <c r="K97" i="4" s="1"/>
  <c r="K105" i="4" s="1"/>
  <c r="AD7" i="15"/>
  <c r="BN644" i="3"/>
  <c r="BR645" i="3" s="1"/>
  <c r="CM644" i="3"/>
  <c r="CQ645" i="3" s="1"/>
  <c r="CH644" i="3"/>
  <c r="CL645" i="3" s="1"/>
  <c r="BS644" i="3"/>
  <c r="BW645" i="3" s="1"/>
  <c r="DH635" i="3"/>
  <c r="BX644" i="3"/>
  <c r="CB645" i="3" s="1"/>
  <c r="Y7" i="15"/>
  <c r="T7" i="15"/>
  <c r="K29" i="7"/>
  <c r="O29" i="7"/>
  <c r="I29" i="7"/>
  <c r="W29" i="7"/>
  <c r="S29" i="7"/>
  <c r="Y29" i="7"/>
  <c r="AC29" i="7"/>
  <c r="AG29" i="7"/>
  <c r="M29" i="7"/>
  <c r="G29" i="7"/>
  <c r="AA29" i="7"/>
  <c r="Q29" i="7"/>
  <c r="U29"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1" i="7"/>
  <c r="F30" i="8"/>
  <c r="E23" i="7"/>
  <c r="K16" i="7"/>
  <c r="G11" i="7"/>
  <c r="I10" i="7"/>
  <c r="G23" i="7"/>
  <c r="I18" i="7"/>
  <c r="K18" i="7" s="1"/>
  <c r="M18" i="7" s="1"/>
  <c r="O18" i="7" s="1"/>
  <c r="Q18" i="7" s="1"/>
  <c r="S18" i="7" s="1"/>
  <c r="U18" i="7" s="1"/>
  <c r="W18" i="7" s="1"/>
  <c r="Y18" i="7" s="1"/>
  <c r="AA18" i="7" s="1"/>
  <c r="AC18" i="7" s="1"/>
  <c r="AE18" i="7" s="1"/>
  <c r="AG18" i="7" s="1"/>
  <c r="D104" i="11"/>
  <c r="T63" i="4"/>
  <c r="T97" i="4" s="1"/>
  <c r="D11" i="11"/>
  <c r="E11" i="21" l="1"/>
  <c r="S81" i="4"/>
  <c r="E81" i="13" s="1"/>
  <c r="S70" i="4"/>
  <c r="E70" i="13" s="1"/>
  <c r="E65" i="13"/>
  <c r="S96" i="4"/>
  <c r="E96"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D82" i="11"/>
  <c r="D12"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E7" i="7"/>
  <c r="G6" i="7"/>
  <c r="K10" i="7"/>
  <c r="I11" i="7"/>
  <c r="K23" i="7"/>
  <c r="M16"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G4" i="7"/>
  <c r="G5" i="7" s="1"/>
  <c r="BI671" i="3"/>
  <c r="BI696" i="3" s="1"/>
  <c r="AH753" i="3" s="1"/>
  <c r="M23" i="7"/>
  <c r="O16" i="7"/>
  <c r="M10" i="7"/>
  <c r="K11" i="7"/>
  <c r="G7" i="7"/>
  <c r="I6" i="7"/>
  <c r="T107" i="4"/>
  <c r="H105" i="13"/>
  <c r="CS663" i="3" l="1"/>
  <c r="J8" i="22" s="1"/>
  <c r="P420" i="3"/>
  <c r="E126" i="20"/>
  <c r="E127" i="20" s="1"/>
  <c r="H107" i="13"/>
  <c r="E91" i="20"/>
  <c r="E81" i="20"/>
  <c r="E82" i="20" s="1"/>
  <c r="E83" i="20" s="1"/>
  <c r="AP83" i="20" s="1"/>
  <c r="I11" i="21"/>
  <c r="AJ973" i="3"/>
  <c r="AJ975" i="3" s="1"/>
  <c r="E16" i="21"/>
  <c r="AB974" i="3"/>
  <c r="I4" i="7"/>
  <c r="I5" i="7" s="1"/>
  <c r="I7" i="7"/>
  <c r="K6" i="7"/>
  <c r="M11" i="7"/>
  <c r="O10" i="7"/>
  <c r="O23" i="7"/>
  <c r="Q16" i="7"/>
  <c r="J10" i="22" l="1"/>
  <c r="U588" i="20" s="1"/>
  <c r="AD11" i="15"/>
  <c r="AD23" i="15" s="1"/>
  <c r="AD26" i="15" s="1"/>
  <c r="AD28" i="15" s="1"/>
  <c r="AI11" i="15"/>
  <c r="AI23" i="15" s="1"/>
  <c r="AI26" i="15" s="1"/>
  <c r="AI28" i="15" s="1"/>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K4" i="7"/>
  <c r="M4" i="7" s="1"/>
  <c r="M5" i="7" s="1"/>
  <c r="Q23" i="7"/>
  <c r="S16" i="7"/>
  <c r="M6" i="7"/>
  <c r="K7" i="7"/>
  <c r="O11" i="7"/>
  <c r="Q10" i="7"/>
  <c r="AZ846" i="3" l="1"/>
  <c r="AZ849" i="3"/>
  <c r="I16" i="21"/>
  <c r="AP769" i="20"/>
  <c r="O4" i="7"/>
  <c r="O5" i="7" s="1"/>
  <c r="K5" i="7"/>
  <c r="U16" i="7"/>
  <c r="S23" i="7"/>
  <c r="Q11" i="7"/>
  <c r="S10" i="7"/>
  <c r="O6" i="7"/>
  <c r="M7" i="7"/>
  <c r="AZ854" i="3" l="1"/>
  <c r="Q4" i="7"/>
  <c r="S4" i="7" s="1"/>
  <c r="S11" i="7"/>
  <c r="U10" i="7"/>
  <c r="U23" i="7"/>
  <c r="W16" i="7"/>
  <c r="O7" i="7"/>
  <c r="Q6" i="7"/>
  <c r="Q5" i="7" l="1"/>
  <c r="W23" i="7"/>
  <c r="Y16" i="7"/>
  <c r="W10" i="7"/>
  <c r="U11" i="7"/>
  <c r="U4" i="7"/>
  <c r="S5" i="7"/>
  <c r="Q7" i="7"/>
  <c r="S6" i="7"/>
  <c r="W4" i="7" l="1"/>
  <c r="U5" i="7"/>
  <c r="Y10" i="7"/>
  <c r="W11" i="7"/>
  <c r="Y23" i="7"/>
  <c r="AA16" i="7"/>
  <c r="S7" i="7"/>
  <c r="U6" i="7"/>
  <c r="W6" i="7" l="1"/>
  <c r="U7" i="7"/>
  <c r="Y4" i="7"/>
  <c r="W5" i="7"/>
  <c r="AA23" i="7"/>
  <c r="AC16" i="7"/>
  <c r="Y11" i="7"/>
  <c r="AA10" i="7"/>
  <c r="AE16" i="7" l="1"/>
  <c r="AC23" i="7"/>
  <c r="W7" i="7"/>
  <c r="Y6" i="7"/>
  <c r="AA4" i="7"/>
  <c r="Y5" i="7"/>
  <c r="AA11" i="7"/>
  <c r="AC10" i="7"/>
  <c r="AA6" i="7" l="1"/>
  <c r="Y7" i="7"/>
  <c r="AE10" i="7"/>
  <c r="AC11" i="7"/>
  <c r="AC4" i="7"/>
  <c r="AA5" i="7"/>
  <c r="AG16" i="7"/>
  <c r="AG23" i="7" s="1"/>
  <c r="AE23" i="7"/>
  <c r="AE4" i="7" l="1"/>
  <c r="AC5" i="7"/>
  <c r="AE11" i="7"/>
  <c r="AG10" i="7"/>
  <c r="AG11" i="7" s="1"/>
  <c r="AA7" i="7"/>
  <c r="AC6" i="7"/>
  <c r="AE5" i="7" l="1"/>
  <c r="AG4" i="7"/>
  <c r="AC7" i="7"/>
  <c r="AE6" i="7"/>
  <c r="AE7" i="7" l="1"/>
  <c r="AG6" i="7"/>
  <c r="AG7" i="7" s="1"/>
  <c r="AG5" i="7"/>
  <c r="AS153" i="23" l="1"/>
  <c r="AK131" i="20" l="1"/>
  <c r="T787" i="20" s="1"/>
  <c r="AF787" i="20" s="1"/>
  <c r="C4" i="4" l="1"/>
  <c r="C6" i="4" l="1"/>
  <c r="AJ1004" i="3"/>
  <c r="AJ1032" i="3" s="1"/>
  <c r="C29" i="4"/>
  <c r="C30" i="4"/>
  <c r="B4" i="13"/>
  <c r="C8" i="4"/>
  <c r="B5" i="11"/>
  <c r="B4" i="4"/>
  <c r="E4" i="4" s="1"/>
  <c r="C5" i="11"/>
  <c r="C31" i="4"/>
  <c r="R4" i="4" l="1"/>
  <c r="C33" i="11"/>
  <c r="B33" i="11"/>
  <c r="B32" i="13"/>
  <c r="B32" i="4"/>
  <c r="E32" i="4" s="1"/>
  <c r="R32" i="4" s="1"/>
  <c r="S32" i="4" s="1"/>
  <c r="E32" i="13" s="1"/>
  <c r="T24" i="15"/>
  <c r="AP772" i="20"/>
  <c r="AP771" i="20" s="1"/>
  <c r="AP774" i="20" s="1"/>
  <c r="AF767" i="20" s="1"/>
  <c r="B8" i="13"/>
  <c r="C12" i="4"/>
  <c r="B12" i="13" s="1"/>
  <c r="B8" i="4"/>
  <c r="B6" i="13"/>
  <c r="B7" i="11"/>
  <c r="B9" i="11" s="1"/>
  <c r="C7" i="11"/>
  <c r="B6" i="4"/>
  <c r="E6" i="4" s="1"/>
  <c r="R6" i="4" s="1"/>
  <c r="C9" i="11"/>
  <c r="D5" i="11"/>
  <c r="B31" i="11"/>
  <c r="C31" i="11"/>
  <c r="B30" i="4"/>
  <c r="B30" i="13"/>
  <c r="C32" i="11"/>
  <c r="B32" i="11"/>
  <c r="B31" i="13"/>
  <c r="B31" i="4"/>
  <c r="E31" i="4" s="1"/>
  <c r="R31" i="4" s="1"/>
  <c r="S31" i="4" s="1"/>
  <c r="E31" i="13" s="1"/>
  <c r="C38" i="4"/>
  <c r="B30" i="11"/>
  <c r="B29" i="4"/>
  <c r="E29" i="4" s="1"/>
  <c r="R29" i="4" s="1"/>
  <c r="B29" i="13"/>
  <c r="C30" i="11"/>
  <c r="D7" i="11" l="1"/>
  <c r="D31" i="11"/>
  <c r="D32" i="11"/>
  <c r="E8" i="4"/>
  <c r="E12" i="4" s="1"/>
  <c r="R8" i="4"/>
  <c r="R12" i="4" s="1"/>
  <c r="B39" i="11"/>
  <c r="D9" i="11"/>
  <c r="C13" i="11"/>
  <c r="B13" i="11"/>
  <c r="D33" i="11"/>
  <c r="D30" i="11"/>
  <c r="C39" i="11"/>
  <c r="N154" i="23"/>
  <c r="N160" i="23" s="1"/>
  <c r="B12" i="4"/>
  <c r="B38" i="13"/>
  <c r="B38" i="4"/>
  <c r="D13" i="11" l="1"/>
  <c r="D39" i="11"/>
  <c r="E8" i="7" l="1"/>
  <c r="E12" i="7" s="1"/>
  <c r="M944" i="3" l="1"/>
  <c r="G8" i="7" l="1"/>
  <c r="G12" i="7" s="1"/>
  <c r="I8" i="7"/>
  <c r="I12" i="7" s="1"/>
  <c r="M8" i="7" l="1"/>
  <c r="M12" i="7" s="1"/>
  <c r="K8" i="7"/>
  <c r="K12" i="7" s="1"/>
  <c r="O8" i="7" l="1"/>
  <c r="O12" i="7" s="1"/>
  <c r="Q8" i="7" l="1"/>
  <c r="Q12" i="7" s="1"/>
  <c r="S8" i="7" l="1"/>
  <c r="S12" i="7" s="1"/>
  <c r="U8" i="7" l="1"/>
  <c r="U12" i="7" s="1"/>
  <c r="W8" i="7" l="1"/>
  <c r="W12" i="7" s="1"/>
  <c r="Y8" i="7" l="1"/>
  <c r="Y12" i="7" s="1"/>
  <c r="AA8" i="7" l="1"/>
  <c r="AA12" i="7" s="1"/>
  <c r="AC8" i="7" l="1"/>
  <c r="AC12" i="7" s="1"/>
  <c r="AE8" i="7" l="1"/>
  <c r="AE12" i="7" s="1"/>
  <c r="AG8" i="7" l="1"/>
  <c r="AG12" i="7" s="1"/>
  <c r="AM564" i="3"/>
  <c r="AM576" i="3" s="1"/>
  <c r="AM567" i="3"/>
  <c r="AF637" i="3"/>
  <c r="E41" i="7" s="1"/>
  <c r="AO637" i="3"/>
  <c r="AO649" i="3" s="1"/>
  <c r="AO641" i="3"/>
  <c r="J108" i="4" s="1"/>
  <c r="AO650" i="3"/>
  <c r="AE709" i="3"/>
  <c r="AC884" i="3"/>
  <c r="AC891" i="3"/>
  <c r="E33" i="7" s="1"/>
  <c r="AA915" i="3"/>
  <c r="AA916" i="3"/>
  <c r="AA933" i="3"/>
  <c r="AB50" i="15"/>
  <c r="N150" i="23"/>
  <c r="B46" i="11"/>
  <c r="C46" i="11"/>
  <c r="B57" i="11"/>
  <c r="B63" i="11" s="1"/>
  <c r="C57" i="11"/>
  <c r="C63" i="11" s="1"/>
  <c r="D63" i="11" s="1"/>
  <c r="B100" i="11"/>
  <c r="B105" i="11" s="1"/>
  <c r="C100" i="11"/>
  <c r="C105" i="11" s="1"/>
  <c r="D105" i="11" s="1"/>
  <c r="B45" i="13"/>
  <c r="B56" i="13"/>
  <c r="B104" i="13"/>
  <c r="E30" i="4"/>
  <c r="F30" i="4"/>
  <c r="F38" i="4" s="1"/>
  <c r="F63" i="4" s="1"/>
  <c r="F97" i="4" s="1"/>
  <c r="F105" i="4" s="1"/>
  <c r="B45" i="4"/>
  <c r="E45" i="4" s="1"/>
  <c r="R45" i="4" s="1"/>
  <c r="C45" i="4"/>
  <c r="S45" i="4"/>
  <c r="C46" i="4"/>
  <c r="B47" i="11" s="1"/>
  <c r="B56" i="4"/>
  <c r="E56" i="4" s="1"/>
  <c r="E62" i="4" s="1"/>
  <c r="C56" i="4"/>
  <c r="C62" i="4"/>
  <c r="B62" i="4" s="1"/>
  <c r="C75" i="4"/>
  <c r="C83" i="4"/>
  <c r="B84" i="11" s="1"/>
  <c r="B97" i="11" s="1"/>
  <c r="C96" i="4"/>
  <c r="B99" i="4"/>
  <c r="E99" i="4" s="1"/>
  <c r="C99" i="4"/>
  <c r="B99" i="13" s="1"/>
  <c r="J99" i="4"/>
  <c r="B104" i="4"/>
  <c r="C104" i="4"/>
  <c r="J104" i="4"/>
  <c r="J105" i="4" s="1"/>
  <c r="E108" i="4"/>
  <c r="F108" i="4"/>
  <c r="E104" i="4" l="1"/>
  <c r="R99" i="4"/>
  <c r="N151" i="23"/>
  <c r="N161" i="23"/>
  <c r="B76" i="11"/>
  <c r="B78" i="11" s="1"/>
  <c r="C77" i="4"/>
  <c r="C76" i="11"/>
  <c r="B75" i="13"/>
  <c r="B75" i="4"/>
  <c r="E75" i="4" s="1"/>
  <c r="E38" i="4"/>
  <c r="R30" i="4"/>
  <c r="B96" i="4"/>
  <c r="B96" i="13"/>
  <c r="R56" i="4"/>
  <c r="R62" i="4" s="1"/>
  <c r="E45" i="13"/>
  <c r="C54" i="4"/>
  <c r="AO651" i="3"/>
  <c r="AB48" i="15"/>
  <c r="G33" i="7"/>
  <c r="E36" i="7"/>
  <c r="E38" i="7" s="1"/>
  <c r="I41" i="7"/>
  <c r="I44" i="7" s="1"/>
  <c r="U41" i="7"/>
  <c r="U44" i="7" s="1"/>
  <c r="AG41" i="7"/>
  <c r="AG44" i="7" s="1"/>
  <c r="K41" i="7"/>
  <c r="K44" i="7" s="1"/>
  <c r="W41" i="7"/>
  <c r="W44" i="7" s="1"/>
  <c r="E44" i="7"/>
  <c r="M41" i="7"/>
  <c r="M44" i="7" s="1"/>
  <c r="Y41" i="7"/>
  <c r="Y44" i="7" s="1"/>
  <c r="O41" i="7"/>
  <c r="O44" i="7" s="1"/>
  <c r="AA41" i="7"/>
  <c r="AA44" i="7" s="1"/>
  <c r="Q41" i="7"/>
  <c r="Q44" i="7" s="1"/>
  <c r="AC41" i="7"/>
  <c r="AC44" i="7" s="1"/>
  <c r="G41" i="7"/>
  <c r="G44" i="7" s="1"/>
  <c r="S41" i="7"/>
  <c r="S44" i="7" s="1"/>
  <c r="AE41" i="7"/>
  <c r="AE44" i="7" s="1"/>
  <c r="D100" i="11"/>
  <c r="D57" i="11"/>
  <c r="D46" i="11"/>
  <c r="B62" i="13"/>
  <c r="B46" i="13"/>
  <c r="B83" i="4"/>
  <c r="E83" i="4" s="1"/>
  <c r="C49" i="4"/>
  <c r="B46" i="4"/>
  <c r="E46" i="4" s="1"/>
  <c r="B83" i="13"/>
  <c r="C84" i="11"/>
  <c r="C47" i="11"/>
  <c r="D47" i="11" s="1"/>
  <c r="C97" i="11" l="1"/>
  <c r="D97" i="11" s="1"/>
  <c r="D84" i="11"/>
  <c r="I33" i="7"/>
  <c r="G36" i="7"/>
  <c r="G38" i="7" s="1"/>
  <c r="S30" i="4"/>
  <c r="R38" i="4"/>
  <c r="B49" i="13"/>
  <c r="B50" i="11"/>
  <c r="B55" i="11" s="1"/>
  <c r="B64" i="11" s="1"/>
  <c r="B98" i="11" s="1"/>
  <c r="B106" i="11" s="1"/>
  <c r="C50" i="11"/>
  <c r="B49" i="4"/>
  <c r="E49" i="4" s="1"/>
  <c r="R49" i="4" s="1"/>
  <c r="C78" i="11"/>
  <c r="D78" i="11" s="1"/>
  <c r="D76" i="11"/>
  <c r="R46" i="4"/>
  <c r="E77" i="4"/>
  <c r="R75" i="4"/>
  <c r="R77" i="4" s="1"/>
  <c r="B54" i="4"/>
  <c r="B63" i="4" s="1"/>
  <c r="B54" i="13"/>
  <c r="C63" i="4"/>
  <c r="E50" i="7"/>
  <c r="E46" i="7"/>
  <c r="B77" i="4"/>
  <c r="B77" i="13"/>
  <c r="R83" i="4"/>
  <c r="R96" i="4" s="1"/>
  <c r="E96" i="4"/>
  <c r="R104" i="4"/>
  <c r="S99" i="4"/>
  <c r="E48" i="7" l="1"/>
  <c r="E49" i="7"/>
  <c r="E61" i="7"/>
  <c r="D50" i="11"/>
  <c r="C55" i="11"/>
  <c r="I36" i="7"/>
  <c r="I38" i="7" s="1"/>
  <c r="K33" i="7"/>
  <c r="S104" i="4"/>
  <c r="E104" i="13" s="1"/>
  <c r="E99" i="13"/>
  <c r="G46" i="7"/>
  <c r="G50" i="7"/>
  <c r="E30" i="13"/>
  <c r="S38" i="4"/>
  <c r="E54" i="4"/>
  <c r="E63" i="4" s="1"/>
  <c r="E97" i="4" s="1"/>
  <c r="E105" i="4" s="1"/>
  <c r="C97" i="4"/>
  <c r="B63" i="13"/>
  <c r="S46" i="4"/>
  <c r="R54" i="4"/>
  <c r="R63" i="4" s="1"/>
  <c r="R97" i="4" s="1"/>
  <c r="R105" i="4" s="1"/>
  <c r="C105" i="4" l="1"/>
  <c r="B97" i="13"/>
  <c r="B97" i="4"/>
  <c r="E46" i="13"/>
  <c r="S54" i="4"/>
  <c r="E54" i="13" s="1"/>
  <c r="C64" i="11"/>
  <c r="D55" i="11"/>
  <c r="E63" i="7"/>
  <c r="E68" i="7"/>
  <c r="E67" i="7"/>
  <c r="E71" i="7" s="1"/>
  <c r="E73" i="7" s="1"/>
  <c r="G49" i="7"/>
  <c r="G61" i="7"/>
  <c r="G48" i="7"/>
  <c r="E38" i="13"/>
  <c r="K36" i="7"/>
  <c r="K38" i="7" s="1"/>
  <c r="M33" i="7"/>
  <c r="I46" i="7"/>
  <c r="I50" i="7"/>
  <c r="C98" i="11" l="1"/>
  <c r="D64" i="11"/>
  <c r="K46" i="7"/>
  <c r="K50" i="7"/>
  <c r="O33" i="7"/>
  <c r="M36" i="7"/>
  <c r="M38" i="7" s="1"/>
  <c r="S63" i="4"/>
  <c r="I49" i="7"/>
  <c r="I61" i="7"/>
  <c r="I48" i="7"/>
  <c r="G67" i="7"/>
  <c r="G71" i="7" s="1"/>
  <c r="G73" i="7" s="1"/>
  <c r="G68" i="7"/>
  <c r="G63" i="7"/>
  <c r="AG252" i="20"/>
  <c r="AC454" i="3"/>
  <c r="B105" i="13"/>
  <c r="B105" i="4"/>
  <c r="AB47" i="15" l="1"/>
  <c r="AB49" i="15" s="1"/>
  <c r="AB249" i="20"/>
  <c r="AG251" i="20" s="1"/>
  <c r="AG253" i="20" s="1"/>
  <c r="AK256" i="20" s="1"/>
  <c r="T792" i="20" s="1"/>
  <c r="AF792" i="20" s="1"/>
  <c r="AC453" i="3"/>
  <c r="M50" i="7"/>
  <c r="M46" i="7"/>
  <c r="I67" i="7"/>
  <c r="I71" i="7" s="1"/>
  <c r="I73" i="7" s="1"/>
  <c r="I63" i="7"/>
  <c r="I68" i="7"/>
  <c r="Q33" i="7"/>
  <c r="O36" i="7"/>
  <c r="O38" i="7" s="1"/>
  <c r="K49" i="7"/>
  <c r="K61" i="7"/>
  <c r="K48" i="7"/>
  <c r="E63" i="13"/>
  <c r="S97" i="4"/>
  <c r="C106" i="11"/>
  <c r="D106" i="11" s="1"/>
  <c r="D98" i="11"/>
  <c r="O50" i="7" l="1"/>
  <c r="O46" i="7"/>
  <c r="M48" i="7"/>
  <c r="M61" i="7"/>
  <c r="M49" i="7"/>
  <c r="E97" i="13"/>
  <c r="S105" i="4"/>
  <c r="S33" i="7"/>
  <c r="Q36" i="7"/>
  <c r="Q38" i="7" s="1"/>
  <c r="K67" i="7"/>
  <c r="K71" i="7" s="1"/>
  <c r="K63" i="7"/>
  <c r="K73" i="7" s="1"/>
  <c r="K68" i="7"/>
  <c r="AB54" i="15"/>
  <c r="AB55" i="15" s="1"/>
  <c r="M63" i="7" l="1"/>
  <c r="M68" i="7"/>
  <c r="M67" i="7"/>
  <c r="M71" i="7" s="1"/>
  <c r="M73" i="7" s="1"/>
  <c r="Q50" i="7"/>
  <c r="Q46" i="7"/>
  <c r="U33" i="7"/>
  <c r="S36" i="7"/>
  <c r="S38" i="7" s="1"/>
  <c r="E105" i="13"/>
  <c r="S107" i="4"/>
  <c r="O48" i="7"/>
  <c r="O49" i="7"/>
  <c r="O61" i="7"/>
  <c r="Q48" i="7" l="1"/>
  <c r="Q49" i="7"/>
  <c r="Q61" i="7"/>
  <c r="E107" i="13"/>
  <c r="AC455" i="3"/>
  <c r="AF766" i="20"/>
  <c r="AF768" i="20" s="1"/>
  <c r="AK774" i="20" s="1"/>
  <c r="T799" i="20" s="1"/>
  <c r="AF799" i="20" s="1"/>
  <c r="AF801" i="20" s="1"/>
  <c r="S46" i="7"/>
  <c r="S50" i="7"/>
  <c r="O63" i="7"/>
  <c r="O68" i="7"/>
  <c r="O67" i="7"/>
  <c r="O71" i="7" s="1"/>
  <c r="O73" i="7" s="1"/>
  <c r="U36" i="7"/>
  <c r="U38" i="7" s="1"/>
  <c r="W33" i="7"/>
  <c r="Y11" i="15" l="1"/>
  <c r="Y23" i="15" s="1"/>
  <c r="Y26" i="15" s="1"/>
  <c r="Y28" i="15" s="1"/>
  <c r="T11" i="15"/>
  <c r="T23" i="15" s="1"/>
  <c r="Q63" i="7"/>
  <c r="Q68" i="7"/>
  <c r="Q67" i="7"/>
  <c r="Q71" i="7" s="1"/>
  <c r="Q73" i="7" s="1"/>
  <c r="W36" i="7"/>
  <c r="W38" i="7" s="1"/>
  <c r="Y33" i="7"/>
  <c r="U46" i="7"/>
  <c r="U50" i="7"/>
  <c r="S49" i="7"/>
  <c r="S61" i="7"/>
  <c r="S48" i="7"/>
  <c r="U49" i="7" l="1"/>
  <c r="U61" i="7"/>
  <c r="U48" i="7"/>
  <c r="S67" i="7"/>
  <c r="S63" i="7"/>
  <c r="S68" i="7"/>
  <c r="AA33" i="7"/>
  <c r="Y36" i="7"/>
  <c r="Y38" i="7" s="1"/>
  <c r="T26" i="15"/>
  <c r="T28" i="15" s="1"/>
  <c r="T29" i="15" s="1"/>
  <c r="AD38" i="15"/>
  <c r="AD40" i="15" s="1"/>
  <c r="Y64" i="15"/>
  <c r="Y68" i="15" s="1"/>
  <c r="Y38" i="15"/>
  <c r="Y40" i="15" s="1"/>
  <c r="Y41" i="15" s="1"/>
  <c r="AB56" i="15" s="1"/>
  <c r="W46" i="7"/>
  <c r="W50" i="7"/>
  <c r="AC33" i="7" l="1"/>
  <c r="AA36" i="7"/>
  <c r="AA38" i="7" s="1"/>
  <c r="M26" i="3"/>
  <c r="P203" i="3" s="1"/>
  <c r="AB57" i="15"/>
  <c r="W49" i="7"/>
  <c r="W61" i="7"/>
  <c r="W48" i="7"/>
  <c r="U67" i="7"/>
  <c r="U71" i="7" s="1"/>
  <c r="U63" i="7"/>
  <c r="U73" i="7" s="1"/>
  <c r="U68" i="7"/>
  <c r="S71" i="7"/>
  <c r="S73" i="7" s="1"/>
  <c r="Y50" i="7"/>
  <c r="Y46" i="7"/>
  <c r="W67" i="7" l="1"/>
  <c r="W63" i="7"/>
  <c r="W68" i="7"/>
  <c r="AE33" i="7"/>
  <c r="AC36" i="7"/>
  <c r="AC38" i="7" s="1"/>
  <c r="AB59" i="15"/>
  <c r="AB76" i="15" s="1"/>
  <c r="AB77" i="15" s="1"/>
  <c r="Y48" i="7"/>
  <c r="Y61" i="7"/>
  <c r="Y49" i="7"/>
  <c r="AA50" i="7"/>
  <c r="AA46" i="7"/>
  <c r="AG33" i="7" l="1"/>
  <c r="AG36" i="7" s="1"/>
  <c r="AG38" i="7" s="1"/>
  <c r="AE36" i="7"/>
  <c r="AE38" i="7" s="1"/>
  <c r="Y63" i="7"/>
  <c r="Y68" i="7"/>
  <c r="Y67" i="7"/>
  <c r="Y71" i="7" s="1"/>
  <c r="Y73" i="7" s="1"/>
  <c r="AA48" i="7"/>
  <c r="AA49" i="7"/>
  <c r="AA61" i="7"/>
  <c r="E3" i="21"/>
  <c r="E7" i="21" s="1"/>
  <c r="E18" i="21" s="1"/>
  <c r="M27" i="3"/>
  <c r="P204" i="3" s="1"/>
  <c r="AB78" i="15"/>
  <c r="AB80" i="15" s="1"/>
  <c r="J81" i="15" s="1"/>
  <c r="W71" i="7"/>
  <c r="W73" i="7" s="1"/>
  <c r="AC50" i="7"/>
  <c r="AC46" i="7"/>
  <c r="AE46" i="7" l="1"/>
  <c r="AE50" i="7"/>
  <c r="AG46" i="7"/>
  <c r="AG50" i="7"/>
  <c r="AC48" i="7"/>
  <c r="AC49" i="7"/>
  <c r="AC61" i="7"/>
  <c r="AA63" i="7"/>
  <c r="AA68" i="7"/>
  <c r="AA67" i="7"/>
  <c r="AA71" i="7" l="1"/>
  <c r="AA73" i="7" s="1"/>
  <c r="AG49" i="7"/>
  <c r="AG61" i="7"/>
  <c r="AG48" i="7"/>
  <c r="AC63" i="7"/>
  <c r="AC73" i="7" s="1"/>
  <c r="AC68" i="7"/>
  <c r="AC67" i="7"/>
  <c r="AC71" i="7" s="1"/>
  <c r="AE49" i="7"/>
  <c r="AE61" i="7"/>
  <c r="AE48" i="7"/>
  <c r="AG67" i="7" l="1"/>
  <c r="AG71" i="7" s="1"/>
  <c r="AG63" i="7"/>
  <c r="AG73" i="7" s="1"/>
  <c r="AG68" i="7"/>
  <c r="AE67" i="7"/>
  <c r="AE63" i="7"/>
  <c r="AE68" i="7"/>
  <c r="AE71" i="7" l="1"/>
  <c r="AE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<sst xmlns="http://schemas.openxmlformats.org/spreadsheetml/2006/main" count="5139" uniqueCount="2690">
  <si>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</si>
  <si>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</si>
  <si>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</si>
  <si>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</si>
  <si>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</si>
  <si>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</si>
  <si>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</si>
  <si>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</si>
  <si>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</si>
  <si>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</si>
  <si>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</si>
  <si>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</si>
  <si>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</si>
  <si>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</si>
  <si>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</si>
  <si>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</si>
  <si>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</si>
  <si>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</si>
  <si>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</si>
  <si>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</si>
  <si>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</si>
  <si>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</si>
  <si>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</si>
  <si>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</si>
  <si>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</si>
  <si>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</si>
  <si>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</si>
  <si>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</si>
  <si>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</si>
  <si>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</si>
  <si>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</si>
  <si>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</si>
  <si>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</si>
  <si>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</si>
  <si>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</si>
  <si>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</si>
  <si>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</si>
  <si>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</si>
  <si>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</si>
  <si>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</si>
  <si>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</si>
  <si>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</si>
  <si>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</si>
  <si>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</si>
  <si>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</si>
  <si>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</si>
  <si>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</si>
  <si>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</si>
  <si>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</si>
  <si>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</si>
  <si>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</si>
  <si>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</si>
  <si>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</si>
  <si>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</si>
  <si>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</si>
  <si>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</si>
  <si>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</si>
  <si>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</si>
  <si>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</si>
  <si>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</si>
  <si>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</si>
  <si>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</si>
  <si>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</si>
  <si>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</si>
  <si>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</si>
  <si>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</si>
  <si>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</si>
  <si>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</si>
  <si>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</si>
  <si>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</si>
  <si>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</si>
  <si>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</si>
  <si>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</si>
  <si>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</si>
  <si>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</si>
  <si>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</si>
  <si>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</si>
  <si>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</si>
  <si>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</si>
  <si>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</si>
  <si>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</si>
  <si>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</si>
  <si>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</si>
  <si>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</si>
  <si>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</si>
  <si>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</si>
  <si>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</si>
  <si>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</si>
  <si>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</si>
  <si>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</si>
  <si>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</si>
  <si>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</si>
  <si>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</si>
  <si>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</si>
  <si>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</si>
  <si>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</si>
  <si>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</si>
  <si>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</si>
  <si>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</si>
  <si>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</si>
  <si>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</si>
  <si>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</si>
  <si>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</si>
  <si>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</si>
  <si>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</si>
  <si>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</si>
  <si>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</si>
  <si>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</si>
  <si>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</si>
  <si>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</si>
  <si>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</si>
  <si>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</si>
  <si>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</si>
  <si>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</si>
  <si>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</si>
  <si>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</si>
  <si>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</si>
  <si>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</si>
  <si>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</si>
  <si>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</si>
  <si>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</si>
  <si>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</si>
  <si>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</si>
  <si>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</si>
  <si>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</si>
  <si>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</si>
  <si>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</si>
  <si>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</si>
  <si>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</si>
  <si>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</si>
  <si>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</si>
  <si>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</si>
  <si>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</si>
  <si>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</si>
  <si>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</si>
  <si>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</si>
  <si>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</si>
  <si>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</si>
  <si>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</si>
  <si>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</si>
  <si>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</si>
  <si>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</si>
  <si>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</si>
  <si>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</si>
  <si>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</si>
  <si>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</si>
  <si>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</si>
  <si>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</si>
  <si>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</si>
  <si>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</si>
  <si>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</si>
  <si>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</si>
  <si>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</si>
  <si>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</si>
  <si>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</si>
  <si>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</si>
  <si>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</si>
  <si>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</si>
  <si>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</si>
  <si>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</si>
  <si>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</si>
  <si>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</si>
  <si>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</si>
  <si>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</si>
  <si>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</si>
  <si>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</si>
  <si>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</si>
  <si>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</si>
  <si>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</si>
  <si>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</si>
  <si>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</si>
  <si>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</si>
  <si>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</si>
  <si>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</si>
  <si>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</si>
  <si>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</si>
  <si>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</si>
  <si>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</si>
  <si>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</si>
  <si>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</si>
  <si>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</si>
  <si>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</si>
  <si>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</si>
  <si>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</si>
  <si>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</si>
  <si>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</si>
  <si>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</si>
  <si>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</si>
  <si>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</si>
  <si>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</si>
  <si>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</si>
  <si>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</si>
  <si>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</si>
  <si>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</si>
  <si>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</si>
  <si>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</si>
  <si>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</si>
  <si>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</si>
  <si>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</si>
  <si>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</si>
  <si>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</si>
  <si>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</si>
  <si>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</si>
  <si>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</si>
  <si>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</si>
  <si>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</si>
  <si>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</si>
  <si>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</si>
  <si>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</si>
  <si>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</si>
  <si>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</si>
  <si>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</si>
  <si>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</si>
  <si>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</si>
  <si>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</si>
  <si>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</si>
  <si>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</si>
  <si>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</si>
  <si>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</si>
  <si>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</si>
  <si>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</si>
  <si>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</si>
  <si>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</si>
  <si>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</si>
  <si>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</si>
  <si>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</si>
  <si>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</si>
  <si>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</si>
  <si>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</si>
  <si>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</si>
  <si>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</si>
  <si>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</si>
  <si>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</si>
  <si>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</si>
  <si>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</si>
  <si>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</si>
  <si>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</si>
  <si>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</si>
  <si>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</si>
  <si>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</si>
  <si>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</si>
  <si>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</si>
  <si>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</si>
  <si>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</si>
  <si>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</si>
  <si>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</si>
  <si>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</si>
  <si>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</si>
  <si>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</si>
  <si>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</si>
  <si>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</si>
  <si>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</si>
  <si>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</si>
  <si>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</si>
  <si>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</si>
  <si>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</si>
  <si>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</si>
  <si>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</si>
  <si>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</si>
  <si>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</si>
  <si>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</si>
  <si>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</si>
  <si>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</si>
  <si>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</si>
  <si>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</si>
  <si>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</si>
  <si>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</si>
  <si>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</si>
  <si>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</si>
  <si>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</si>
  <si>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</si>
  <si>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</si>
  <si>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</si>
  <si>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</si>
  <si>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</si>
  <si>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</si>
  <si>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</si>
  <si>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</si>
  <si>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</si>
  <si>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</si>
  <si>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</si>
  <si>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</si>
  <si>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</si>
  <si>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</si>
  <si>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</si>
  <si>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</si>
  <si>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</si>
  <si>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</si>
  <si>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</si>
  <si>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</si>
  <si>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</si>
  <si>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</si>
  <si>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</si>
  <si>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</si>
  <si>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</si>
  <si>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</si>
  <si>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</si>
  <si>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</si>
  <si>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</si>
  <si>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</si>
  <si>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</si>
  <si>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</si>
  <si>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</si>
  <si>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</si>
  <si>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</si>
  <si>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</si>
  <si>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</si>
  <si>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</si>
  <si>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</si>
  <si>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</si>
  <si>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</si>
  <si>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</si>
  <si>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</si>
  <si>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</si>
  <si>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</si>
  <si>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</si>
  <si>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</si>
  <si>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</si>
  <si>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</si>
  <si>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</si>
  <si>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</si>
  <si>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</si>
  <si>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</si>
  <si>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</si>
  <si>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</si>
  <si>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</si>
  <si>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</si>
  <si>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</si>
  <si>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</si>
  <si>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</si>
  <si>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</si>
  <si>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</si>
  <si>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</si>
  <si>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</si>
  <si>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</si>
  <si>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</si>
  <si>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</si>
  <si>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</si>
  <si>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</si>
  <si>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</si>
  <si>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</si>
  <si>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</si>
  <si>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</si>
  <si>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</si>
  <si>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</si>
  <si>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</si>
  <si>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</si>
  <si>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</si>
  <si>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</si>
  <si>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</si>
  <si>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</si>
  <si>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</si>
  <si>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</si>
  <si>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</si>
  <si>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</si>
  <si>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</si>
  <si>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</si>
  <si>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</si>
  <si>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</si>
  <si>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</si>
  <si>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</si>
  <si>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</si>
  <si>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</si>
  <si>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</si>
  <si>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</si>
  <si>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</si>
  <si>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</si>
  <si>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</si>
  <si>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</si>
  <si>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</si>
  <si>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</si>
  <si>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</si>
  <si>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</si>
  <si>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</si>
  <si>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</si>
  <si>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</si>
  <si>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</si>
  <si>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</si>
  <si>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</si>
  <si>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</si>
  <si>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</si>
  <si>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</si>
  <si>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</si>
  <si>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</si>
  <si>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</si>
  <si>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</si>
  <si>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</si>
  <si>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</si>
  <si>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</si>
  <si>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</si>
  <si>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</si>
  <si>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</si>
  <si>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</si>
  <si>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</si>
  <si>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</si>
  <si>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</si>
  <si>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</si>
  <si>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</si>
  <si>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</si>
  <si>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</si>
  <si>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</si>
  <si>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</si>
  <si>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</si>
  <si>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</si>
  <si>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</si>
  <si>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</si>
  <si>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</si>
  <si>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</si>
  <si>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</si>
  <si>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</si>
  <si>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</si>
  <si>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</si>
  <si>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</si>
  <si>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</si>
  <si>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</si>
  <si>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</si>
  <si>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</si>
  <si>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</si>
  <si>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</si>
  <si>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</si>
  <si>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</si>
  <si>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</si>
  <si>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</si>
  <si>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</si>
  <si>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</si>
  <si>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</si>
  <si>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</si>
  <si>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</si>
  <si>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</si>
  <si>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</si>
  <si>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</si>
  <si>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</si>
  <si>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</si>
  <si>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</si>
  <si>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</si>
  <si>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</si>
  <si>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</si>
  <si>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</si>
  <si>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</si>
  <si>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</si>
  <si>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</si>
  <si>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</si>
  <si>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</si>
  <si>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</si>
  <si>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</si>
  <si>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</si>
  <si>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</si>
  <si>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</si>
  <si>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</si>
  <si>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</si>
  <si>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</si>
  <si>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</si>
  <si>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</si>
  <si>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</si>
  <si>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</si>
  <si>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</si>
  <si>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</si>
  <si>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</si>
  <si>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</si>
  <si>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</si>
  <si>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</si>
  <si>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</si>
  <si>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</si>
  <si>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</si>
  <si>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</si>
  <si>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</si>
  <si>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</si>
  <si>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</si>
  <si>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</si>
  <si>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</si>
  <si>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</si>
  <si>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</si>
  <si>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</si>
  <si>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</si>
  <si>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</si>
  <si>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</si>
  <si>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</si>
  <si>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</si>
  <si>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</si>
  <si>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</si>
  <si>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</si>
  <si>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</si>
  <si>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</si>
  <si>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</si>
  <si>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</si>
  <si>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</si>
  <si>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</si>
  <si>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</si>
  <si>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</si>
  <si>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</si>
  <si>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</si>
  <si>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</si>
  <si>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</si>
  <si>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</si>
  <si>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</si>
  <si>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</si>
  <si>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</si>
  <si>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</si>
  <si>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</si>
  <si>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</si>
  <si>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</si>
  <si>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</si>
  <si>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</si>
  <si>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</si>
  <si>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</si>
  <si>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</si>
  <si>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</si>
  <si>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</si>
  <si>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</si>
  <si>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</si>
  <si>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</si>
  <si>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</si>
  <si>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</si>
  <si>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</si>
  <si>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</si>
  <si>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</si>
  <si>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</si>
  <si>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</si>
  <si>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</si>
  <si>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</si>
  <si>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</si>
  <si>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</si>
  <si>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</si>
  <si>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</si>
  <si>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</si>
  <si>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</si>
  <si>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</si>
  <si>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</si>
  <si>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</si>
  <si>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</si>
  <si>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</si>
  <si>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</si>
  <si>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</si>
  <si>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</si>
  <si>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</si>
  <si>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</si>
  <si>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</si>
  <si>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</si>
  <si>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</si>
  <si>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</si>
  <si>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</si>
  <si>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</si>
  <si>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</si>
  <si>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</si>
  <si>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</si>
  <si>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</si>
  <si>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</si>
  <si>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</si>
  <si>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</si>
  <si>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</si>
  <si>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</si>
  <si>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</si>
  <si>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</si>
  <si>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</si>
  <si>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</si>
  <si>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</si>
  <si>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</si>
  <si>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</si>
  <si>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</si>
  <si>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</si>
  <si>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</si>
  <si>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</si>
  <si>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</si>
  <si>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</si>
  <si>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</si>
  <si>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</si>
  <si>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</si>
  <si>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</si>
  <si>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</si>
  <si>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</si>
  <si>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</si>
  <si>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</si>
  <si>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</si>
  <si>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</si>
  <si>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</si>
  <si>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</si>
  <si>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</si>
  <si>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</si>
  <si>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</si>
  <si>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</si>
  <si>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</si>
  <si>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</si>
  <si>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</si>
  <si>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</si>
  <si>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</si>
  <si>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</si>
  <si>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</si>
  <si>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</si>
  <si>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</si>
  <si>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</si>
  <si>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</si>
  <si>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</si>
  <si>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</si>
  <si>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</si>
  <si>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</si>
  <si>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</si>
  <si>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</si>
  <si>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</si>
  <si>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</si>
  <si>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</si>
  <si>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</si>
  <si>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</si>
  <si>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</si>
  <si>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</si>
  <si>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</si>
  <si>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</si>
  <si>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</si>
  <si>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</si>
  <si>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</si>
  <si>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</si>
  <si>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</si>
  <si>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</si>
  <si>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</si>
  <si>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</si>
  <si>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</si>
  <si>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</si>
  <si>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</si>
  <si>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</si>
  <si>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</si>
  <si>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</si>
  <si>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</si>
  <si>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</si>
  <si>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</si>
  <si>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</si>
  <si>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</si>
  <si>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</si>
  <si>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</si>
  <si>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</si>
  <si>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</si>
  <si>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</si>
  <si>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</si>
  <si>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</si>
  <si>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</si>
  <si>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</si>
  <si>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</si>
  <si>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</si>
  <si>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</si>
  <si>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</si>
  <si>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</si>
  <si>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</si>
  <si>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</si>
  <si>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</si>
  <si>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</si>
  <si>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</si>
  <si>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</si>
  <si>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</si>
  <si>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</si>
  <si>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</si>
  <si>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</si>
  <si>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</si>
  <si>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</si>
  <si>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</si>
  <si>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</si>
  <si>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</si>
  <si>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</si>
  <si>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</si>
  <si>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</si>
  <si>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</si>
  <si>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</si>
  <si>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</si>
  <si>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</si>
  <si>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</si>
  <si>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</si>
  <si>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</si>
  <si>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</si>
  <si>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</si>
  <si>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</si>
  <si>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</si>
  <si>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</si>
  <si>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</si>
  <si>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</si>
  <si>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</si>
  <si>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</si>
  <si>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</si>
  <si>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</si>
  <si>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</si>
  <si>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</si>
  <si>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</si>
  <si>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</si>
  <si>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</si>
  <si>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</si>
  <si>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</si>
  <si>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</si>
  <si>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</si>
  <si>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</si>
  <si>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</si>
  <si>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</si>
  <si>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</si>
  <si>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</si>
  <si>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</si>
  <si>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</si>
  <si>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</si>
  <si>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</si>
  <si>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</si>
  <si>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</si>
  <si>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</si>
  <si>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</si>
  <si>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</si>
  <si>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</si>
  <si>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</si>
  <si>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</si>
  <si>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</si>
  <si>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</si>
  <si>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</si>
  <si>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</si>
  <si>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</si>
  <si>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</si>
  <si>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</si>
  <si>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</si>
  <si>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</si>
  <si>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</si>
  <si>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</si>
  <si>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</si>
  <si>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</si>
  <si>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</si>
  <si>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</si>
  <si>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</si>
  <si>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</si>
  <si>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</si>
  <si>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</si>
  <si>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</si>
  <si>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</si>
  <si>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</si>
  <si>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</si>
  <si>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</si>
  <si>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</si>
  <si>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</si>
  <si>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</si>
  <si>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</si>
  <si>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</si>
  <si>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</si>
  <si>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</si>
  <si>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</si>
  <si>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</si>
  <si>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</si>
  <si>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</si>
  <si>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</si>
  <si>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</si>
  <si>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</si>
  <si>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</si>
  <si>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</si>
  <si>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</si>
  <si>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</si>
  <si>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</si>
  <si>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</si>
  <si>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</si>
  <si>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</si>
  <si>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</si>
  <si>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</si>
  <si>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</si>
  <si>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</si>
  <si>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</si>
  <si>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</si>
  <si>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</si>
  <si>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</si>
  <si>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</si>
  <si>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</si>
  <si>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</si>
  <si>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</si>
  <si>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</si>
  <si>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</si>
  <si>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</si>
  <si>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</si>
  <si>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</si>
  <si>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</si>
  <si>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</si>
  <si>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</si>
  <si>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</si>
  <si>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</si>
  <si>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</si>
  <si>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</si>
  <si>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</si>
  <si>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</si>
  <si>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</si>
  <si>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</si>
  <si>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</si>
  <si>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</si>
  <si>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</si>
  <si>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</si>
  <si>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</si>
  <si>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</si>
  <si>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</si>
  <si>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</si>
  <si>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</si>
  <si>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</si>
  <si>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</si>
  <si>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</si>
  <si>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</si>
  <si>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</si>
  <si>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</si>
  <si>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</si>
  <si>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</si>
  <si>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</si>
  <si>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</si>
  <si>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</si>
  <si>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</si>
  <si>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</si>
  <si>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</si>
  <si>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</si>
  <si>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</si>
  <si>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</si>
  <si>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</si>
  <si>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</si>
  <si>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</si>
  <si>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</si>
  <si>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</si>
  <si>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</si>
  <si>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</si>
  <si>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</si>
  <si>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</si>
  <si>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</si>
  <si>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</si>
  <si>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</si>
  <si>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</si>
  <si>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</si>
  <si>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</si>
  <si>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</si>
  <si>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</si>
  <si>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</si>
  <si>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</si>
  <si>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</si>
  <si>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</si>
  <si>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</si>
  <si>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</si>
  <si>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</si>
  <si>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</si>
  <si>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</si>
  <si>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</si>
  <si>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</si>
  <si>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</si>
  <si>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</si>
  <si>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</si>
  <si>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</si>
  <si>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</si>
  <si>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</si>
  <si>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</si>
  <si>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</si>
  <si>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</si>
  <si>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</si>
  <si>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</si>
  <si>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</si>
  <si>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</si>
  <si>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</si>
  <si>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</si>
  <si>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</si>
  <si>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</si>
  <si>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</si>
  <si>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</si>
  <si>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</si>
  <si>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</si>
  <si>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</si>
  <si>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</si>
  <si>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</si>
  <si>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</si>
  <si>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</si>
  <si>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</si>
  <si>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</si>
  <si>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</si>
  <si>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</si>
  <si>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</si>
  <si>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</si>
  <si>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</si>
  <si>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</si>
  <si>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</si>
  <si>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</si>
  <si>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</si>
  <si>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</si>
  <si>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</si>
  <si>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</si>
  <si>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</si>
  <si>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</si>
  <si>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</si>
  <si>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</si>
  <si>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</si>
  <si>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</si>
  <si>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</si>
  <si>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</si>
  <si>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</si>
  <si>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</si>
  <si>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</si>
  <si>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</si>
  <si>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</si>
  <si>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</si>
  <si>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</si>
  <si>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</si>
  <si>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</si>
  <si>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</si>
  <si>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</si>
  <si>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</si>
  <si>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</si>
  <si>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</si>
  <si>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</si>
  <si>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</si>
  <si>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</si>
  <si>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</si>
  <si>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</si>
  <si>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</si>
  <si>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</si>
  <si>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</si>
  <si>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</si>
  <si>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</si>
  <si>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</si>
  <si>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</si>
  <si>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</si>
  <si>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</si>
  <si>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</si>
  <si>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</si>
  <si>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</si>
  <si>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</si>
  <si>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</si>
  <si>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</si>
  <si>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</si>
  <si>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</si>
  <si>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</si>
  <si>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</si>
  <si>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</si>
  <si>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</si>
  <si>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</si>
  <si>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</si>
  <si>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</si>
  <si>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</si>
  <si>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</si>
  <si>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</si>
  <si>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</si>
  <si>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</si>
  <si>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</si>
  <si>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</si>
  <si>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</si>
  <si>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</si>
  <si>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</si>
  <si>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</si>
  <si>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</si>
  <si>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</si>
  <si>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</si>
  <si>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</si>
  <si>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</si>
  <si>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</si>
  <si>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</si>
  <si>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</si>
  <si>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</si>
  <si>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</si>
  <si>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</si>
  <si>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</si>
  <si>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</si>
  <si>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</si>
  <si>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</si>
  <si>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</si>
  <si>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</si>
  <si>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</si>
  <si>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</si>
  <si>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</si>
  <si>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</si>
  <si>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</si>
  <si>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</si>
  <si>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</si>
  <si>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</si>
  <si>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</si>
  <si>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</si>
  <si>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</si>
  <si>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</si>
  <si>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</si>
  <si>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</si>
  <si>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</si>
  <si>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</si>
  <si>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</si>
  <si>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</si>
  <si>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</si>
  <si>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</si>
  <si>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</si>
  <si>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</si>
  <si>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</si>
  <si>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</si>
  <si>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</si>
  <si>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</si>
  <si>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</si>
  <si>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</si>
  <si>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</si>
  <si>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</si>
  <si>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</si>
  <si>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</si>
  <si>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</si>
  <si>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</si>
  <si>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</si>
  <si>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</si>
  <si>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</si>
  <si>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</si>
  <si>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</si>
  <si>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</si>
  <si>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</si>
  <si>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</si>
  <si>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</si>
  <si>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</si>
  <si>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</si>
  <si>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</si>
  <si>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</si>
  <si>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</si>
  <si>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</si>
  <si>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</si>
  <si>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</si>
  <si>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</si>
  <si>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</si>
  <si>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</si>
  <si>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</si>
  <si>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</si>
  <si>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</si>
  <si>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</si>
  <si>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</si>
  <si>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</si>
  <si>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</si>
  <si>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</si>
  <si>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</si>
  <si>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</si>
  <si>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</si>
  <si>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</si>
  <si>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</si>
  <si>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</si>
  <si>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</si>
  <si>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</si>
  <si>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</si>
  <si>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</si>
  <si>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</si>
  <si>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</si>
  <si>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</si>
  <si>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</si>
  <si>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</si>
  <si>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</si>
  <si>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</si>
  <si>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</si>
  <si>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</si>
  <si>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</si>
  <si>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</si>
  <si>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</si>
  <si>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</si>
  <si>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</si>
  <si>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</si>
  <si>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</si>
  <si>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</si>
  <si>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</si>
  <si>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</si>
  <si>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</si>
  <si>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</si>
  <si>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</si>
  <si>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</si>
  <si>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</si>
  <si>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</si>
  <si>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</si>
  <si>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</si>
  <si>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</si>
  <si>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</si>
  <si>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</si>
  <si>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</si>
  <si>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</si>
  <si>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</si>
  <si>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</si>
  <si>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</si>
  <si>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</si>
  <si>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</si>
  <si>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</si>
  <si>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</si>
  <si>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</si>
  <si>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</si>
  <si>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</si>
  <si>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</si>
  <si>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</si>
  <si>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</si>
  <si>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</si>
  <si>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</si>
  <si>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</si>
  <si>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</si>
  <si>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</si>
  <si>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</si>
  <si>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</si>
  <si>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</si>
  <si>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</si>
  <si>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</si>
  <si>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</si>
  <si>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</si>
  <si>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</si>
  <si>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</si>
  <si>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</si>
  <si>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</si>
  <si>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</si>
  <si>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</si>
  <si>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</si>
  <si>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</si>
  <si>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</si>
  <si>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</si>
  <si>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</si>
  <si>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</si>
  <si>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</si>
  <si>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</si>
  <si>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</si>
  <si>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</si>
  <si>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</si>
  <si>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</si>
  <si>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</si>
  <si>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</si>
  <si>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</si>
  <si>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</si>
  <si>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</si>
  <si>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</si>
  <si>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</si>
  <si>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</si>
  <si>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</si>
  <si>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</si>
  <si>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</si>
  <si>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</si>
  <si>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</si>
  <si>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</si>
  <si>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</si>
  <si>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</si>
  <si>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</si>
  <si>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</si>
  <si>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</si>
  <si>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</si>
  <si>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</si>
  <si>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</si>
  <si>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</si>
  <si>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</si>
  <si>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</si>
  <si>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</si>
  <si>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</si>
  <si>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</si>
  <si>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</si>
  <si>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</si>
  <si>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</si>
  <si>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</si>
  <si>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</si>
  <si>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</si>
  <si>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</si>
  <si>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</si>
  <si>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</si>
  <si>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</si>
  <si>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</si>
  <si>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</si>
  <si>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</si>
  <si>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</si>
  <si>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</si>
  <si>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</si>
  <si>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</si>
  <si>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</si>
  <si>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</si>
  <si>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</si>
  <si>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</si>
  <si>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</si>
  <si>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</si>
  <si>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</si>
  <si>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</si>
  <si>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</si>
  <si>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</si>
  <si>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</si>
  <si>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</si>
  <si>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</si>
  <si>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</si>
  <si>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</si>
  <si>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</si>
  <si>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</si>
  <si>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</si>
  <si>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</si>
  <si>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</si>
  <si>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</si>
  <si>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</si>
  <si>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</si>
  <si>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</si>
  <si>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</si>
  <si>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</si>
  <si>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</si>
  <si>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</si>
  <si>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</si>
  <si>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</si>
  <si>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</si>
  <si>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</si>
  <si>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</si>
  <si>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</si>
  <si>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</si>
  <si>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</si>
  <si>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</si>
  <si>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</si>
  <si>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</si>
  <si>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</si>
  <si>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</si>
  <si>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</si>
  <si>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</si>
  <si>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</si>
  <si>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</si>
  <si>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</si>
  <si>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</si>
  <si>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</si>
  <si>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</si>
  <si>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</si>
  <si>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</si>
  <si>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</si>
  <si>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</si>
  <si>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</si>
  <si>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</si>
  <si>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</si>
  <si>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</si>
  <si>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</si>
  <si>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</si>
  <si>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</si>
  <si>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</si>
  <si>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</si>
  <si>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</si>
  <si>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</si>
  <si>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</si>
  <si>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</si>
  <si>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</si>
  <si>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</si>
  <si>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</si>
  <si>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</si>
  <si>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</si>
  <si>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</si>
  <si>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</si>
  <si>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</si>
  <si>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</si>
  <si>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</si>
  <si>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</si>
  <si>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</si>
  <si>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</si>
  <si>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</si>
  <si>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</si>
  <si>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</si>
  <si>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</si>
  <si>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</si>
  <si>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</si>
  <si>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</si>
  <si>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</si>
  <si>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</si>
  <si>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</si>
  <si>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</si>
  <si>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</si>
  <si>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</si>
  <si>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</si>
  <si>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</si>
  <si>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</si>
  <si>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</si>
  <si>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</si>
  <si>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</si>
  <si>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</si>
  <si>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</si>
  <si>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</si>
  <si>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</si>
  <si>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</si>
  <si>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</si>
  <si>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</si>
  <si>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</si>
  <si>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</si>
  <si>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</si>
  <si>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</si>
  <si>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</si>
  <si>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</si>
  <si>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</si>
  <si>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</si>
  <si>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</si>
  <si>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</si>
  <si>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</si>
  <si>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</si>
  <si>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</si>
  <si>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</si>
  <si>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</si>
  <si>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</si>
  <si>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</si>
  <si>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</si>
  <si>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</si>
  <si>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</si>
  <si>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</si>
  <si>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</si>
  <si>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</si>
  <si>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</si>
  <si>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</si>
  <si>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</si>
  <si>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</si>
  <si>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</si>
  <si>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</si>
  <si>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</si>
  <si>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</si>
  <si>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</si>
  <si>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</si>
  <si>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</si>
  <si>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</si>
  <si>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</si>
  <si>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</si>
  <si>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</si>
  <si>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</si>
  <si>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</si>
  <si>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</si>
  <si>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</si>
  <si>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</si>
  <si>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</si>
  <si>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</si>
  <si>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</si>
  <si>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</si>
  <si>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</si>
  <si>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</si>
  <si>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</si>
  <si>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</si>
  <si>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</si>
  <si>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</si>
  <si>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</si>
  <si>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</si>
  <si>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</si>
  <si>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</si>
  <si>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</si>
  <si>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</si>
  <si>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</si>
  <si>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</si>
  <si>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</si>
  <si>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</si>
  <si>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</si>
  <si>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</si>
  <si>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</si>
  <si>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</si>
  <si>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</si>
  <si>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</si>
  <si>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</si>
  <si>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</si>
  <si>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</si>
  <si>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</si>
  <si>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</si>
  <si>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</si>
  <si>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</si>
  <si>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</si>
  <si>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</si>
  <si>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</si>
  <si>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</si>
  <si>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</si>
  <si>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</si>
  <si>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</si>
  <si>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</si>
  <si>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</si>
  <si>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</si>
  <si>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</si>
  <si>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</si>
  <si>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</si>
  <si>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</si>
  <si>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</si>
  <si>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</si>
  <si>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</si>
  <si>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</si>
  <si>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</si>
  <si>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</si>
  <si>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</si>
  <si>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</si>
  <si>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</si>
  <si>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</si>
  <si>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</si>
  <si>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</si>
  <si>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</si>
  <si>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</si>
  <si>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</si>
  <si>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</si>
  <si>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</si>
  <si>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</si>
  <si>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</si>
  <si>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</si>
  <si>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</si>
  <si>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</si>
  <si>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</si>
  <si>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</si>
  <si>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</si>
  <si>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</si>
  <si>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</si>
  <si>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</si>
  <si>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</si>
  <si>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</si>
  <si>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</si>
  <si>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</si>
  <si>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</si>
  <si>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</si>
  <si>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</si>
  <si>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</si>
  <si>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</si>
  <si>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</si>
  <si>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</si>
  <si>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</si>
  <si>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</si>
  <si>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</si>
  <si>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</si>
  <si>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</si>
  <si>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</si>
  <si>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</si>
  <si>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</si>
  <si>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</si>
  <si>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</si>
  <si>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</si>
  <si>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</si>
  <si>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</si>
  <si>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</si>
  <si>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</si>
  <si>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</si>
  <si>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</si>
  <si>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</si>
  <si>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</si>
  <si>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</si>
  <si>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</si>
  <si>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</si>
  <si>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</si>
  <si>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</si>
  <si>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</si>
  <si>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</si>
  <si>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</si>
  <si>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</si>
  <si>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</si>
  <si>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</si>
  <si>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</si>
  <si>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</si>
  <si>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</si>
  <si>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</si>
  <si>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</si>
  <si>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</si>
  <si>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</si>
  <si>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</si>
  <si>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</si>
  <si>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</si>
  <si>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</si>
  <si>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</si>
  <si>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</si>
  <si>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</si>
  <si>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</si>
  <si>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</si>
  <si>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</si>
  <si>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</si>
  <si>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</si>
  <si>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</si>
  <si>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</si>
  <si>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</si>
  <si>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</si>
  <si>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</si>
  <si>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</si>
  <si>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</si>
  <si>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</si>
  <si>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</si>
  <si>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</si>
  <si>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</si>
  <si>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</si>
  <si>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</si>
  <si>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</si>
  <si>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</si>
  <si>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</si>
  <si>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</si>
  <si>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</si>
  <si>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</si>
  <si>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</si>
  <si>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</si>
  <si>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</si>
  <si>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</si>
  <si>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</si>
  <si>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</si>
  <si>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</si>
  <si>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</si>
  <si>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</si>
  <si>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</si>
  <si>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</si>
  <si>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</si>
  <si>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</si>
  <si>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</si>
  <si>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</si>
  <si>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</si>
  <si>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</si>
  <si>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</si>
  <si>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</si>
  <si>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</si>
  <si>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</si>
  <si>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</si>
  <si>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</si>
  <si>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</si>
  <si>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</si>
  <si>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</si>
  <si>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</si>
  <si>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</si>
  <si>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</si>
  <si>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</si>
  <si>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</si>
  <si>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</si>
  <si>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</si>
  <si>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</si>
  <si>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</si>
  <si>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</si>
  <si>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</si>
  <si>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</si>
  <si>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</si>
  <si>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</si>
  <si>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</si>
  <si>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</si>
  <si>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</si>
  <si>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</si>
  <si>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</si>
  <si>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</si>
  <si>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</si>
  <si>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</si>
  <si>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</si>
  <si>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</si>
  <si>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</si>
  <si>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</si>
  <si>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</si>
  <si>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</si>
  <si>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</si>
  <si>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</si>
  <si>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</si>
  <si>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</si>
  <si>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</si>
  <si>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</si>
  <si>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</si>
  <si>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</si>
  <si>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</si>
  <si>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</si>
  <si>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</si>
  <si>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</si>
  <si>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</si>
  <si>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</si>
  <si>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</si>
  <si>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</si>
  <si>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</si>
  <si>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</si>
  <si>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</si>
  <si>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</si>
  <si>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</si>
  <si>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</si>
  <si>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</si>
  <si>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</si>
  <si>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</si>
  <si>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</si>
  <si>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</si>
  <si>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</si>
  <si>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</si>
  <si>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</si>
  <si>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</si>
  <si>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</si>
  <si>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</si>
  <si>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</si>
  <si>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</si>
  <si>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</si>
  <si>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</si>
  <si>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</si>
  <si>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</si>
  <si>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</si>
  <si>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</si>
  <si>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</si>
  <si>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</si>
  <si>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</si>
  <si>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</si>
  <si>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</si>
  <si>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</si>
  <si>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</si>
  <si>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</si>
  <si>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</si>
  <si>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</si>
  <si>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</si>
  <si>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</si>
  <si>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</si>
  <si>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</si>
  <si>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</si>
  <si>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</si>
  <si>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</si>
  <si>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</si>
  <si>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</si>
  <si>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</si>
  <si>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</si>
  <si>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</si>
  <si>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</si>
  <si>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</si>
  <si>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</si>
  <si>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</si>
  <si>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</si>
  <si>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</si>
  <si>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</si>
  <si>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</si>
  <si>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</si>
  <si>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</si>
  <si>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</si>
  <si>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</si>
  <si>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</si>
  <si>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</si>
  <si>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</si>
  <si>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</si>
  <si>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</si>
  <si>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</si>
  <si>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</si>
  <si>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</si>
  <si>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</si>
  <si>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</si>
  <si>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</si>
  <si>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</si>
  <si>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</si>
  <si>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</si>
  <si>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</si>
  <si>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</si>
  <si>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</si>
  <si>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</si>
  <si>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</si>
  <si>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</si>
  <si>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</si>
  <si>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</si>
  <si>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</si>
  <si>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</si>
  <si>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</si>
  <si>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</si>
  <si>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</si>
  <si>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</si>
  <si>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</si>
  <si>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</si>
  <si>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</si>
  <si>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</si>
  <si>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</si>
  <si>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</si>
  <si>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</si>
  <si>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</si>
  <si>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</si>
  <si>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</si>
  <si>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</si>
  <si>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</si>
  <si>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</si>
  <si>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</si>
  <si>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</si>
  <si>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</si>
  <si>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</si>
  <si>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</si>
  <si>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</si>
  <si>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</si>
  <si>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</si>
  <si>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</si>
  <si>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</si>
  <si>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</si>
  <si>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</si>
  <si>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</si>
  <si>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</si>
  <si>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</si>
  <si>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</si>
  <si>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</si>
  <si>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</si>
  <si>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</si>
  <si>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</si>
  <si>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</si>
  <si>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</si>
  <si>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</si>
  <si>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</si>
  <si>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</si>
  <si>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</si>
  <si>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</si>
  <si>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</si>
  <si>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</si>
  <si>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</si>
  <si>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</si>
  <si>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</si>
  <si>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</si>
  <si>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</si>
  <si>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</si>
  <si>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</si>
  <si>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</si>
  <si>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</si>
  <si>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</si>
  <si>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</si>
  <si>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</si>
  <si>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</si>
  <si>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</si>
  <si>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</si>
  <si>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</si>
  <si>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</si>
  <si>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</si>
  <si>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</si>
  <si>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</si>
  <si>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</si>
  <si>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</si>
  <si>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</si>
  <si>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</si>
  <si>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</si>
  <si>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</si>
  <si>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</si>
  <si>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</si>
  <si>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</si>
  <si>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</si>
  <si>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</si>
  <si>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</si>
  <si>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</si>
  <si>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</si>
  <si>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</si>
  <si>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</si>
  <si>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</si>
  <si>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</si>
  <si>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</si>
  <si>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</si>
  <si>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</si>
  <si>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</si>
  <si>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</si>
  <si>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</si>
  <si>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</si>
  <si>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</si>
  <si>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</si>
  <si>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</si>
  <si>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</si>
  <si>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</si>
  <si>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</si>
  <si>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</si>
  <si>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</si>
  <si>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</si>
  <si>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</si>
  <si>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</si>
  <si>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</si>
  <si>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</si>
  <si>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</si>
  <si>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</si>
  <si>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</si>
  <si>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</si>
  <si>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</si>
  <si>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</si>
  <si>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</si>
  <si>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</si>
  <si>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</si>
  <si>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</si>
  <si>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</si>
  <si>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</si>
  <si>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</si>
  <si>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</si>
  <si>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</si>
  <si>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</si>
  <si>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</si>
  <si>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</si>
  <si>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</si>
  <si>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</si>
  <si>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</si>
  <si>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</si>
  <si>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</si>
  <si>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</si>
  <si>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</si>
  <si>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</si>
  <si>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</si>
  <si>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</si>
  <si>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</si>
  <si>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</si>
  <si>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</si>
  <si>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</si>
  <si>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</si>
  <si>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</si>
  <si>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</si>
  <si>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</si>
  <si>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</si>
  <si>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</si>
  <si>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</si>
  <si>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</si>
  <si>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</si>
  <si>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</si>
  <si>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</si>
  <si>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</si>
  <si>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</si>
  <si>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</si>
  <si>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</si>
  <si>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</si>
  <si>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</si>
  <si>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</si>
  <si>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</si>
  <si>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</si>
  <si>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</si>
  <si>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</si>
  <si>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</si>
  <si>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</si>
  <si>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</si>
  <si>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</si>
  <si>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</si>
  <si>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</si>
  <si>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</si>
  <si>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</si>
  <si>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</si>
  <si>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</si>
  <si>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</si>
  <si>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</si>
  <si>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</si>
  <si>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</si>
  <si>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</si>
  <si>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</si>
  <si>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</si>
  <si>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</si>
  <si>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</si>
  <si>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</si>
  <si>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</si>
  <si>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</si>
  <si>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</si>
  <si>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</si>
  <si>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</si>
  <si>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</si>
  <si>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</si>
  <si>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</si>
  <si>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</si>
  <si>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</si>
  <si>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</si>
  <si>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</si>
  <si>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</si>
  <si>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</si>
  <si>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</si>
  <si>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</si>
  <si>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</si>
  <si>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</si>
  <si>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</si>
  <si>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</si>
  <si>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</si>
  <si>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</si>
  <si>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</si>
  <si>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</si>
  <si>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</si>
  <si>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</si>
  <si>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</si>
  <si>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</si>
  <si>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</si>
  <si>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</si>
  <si>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</si>
  <si>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</si>
  <si>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</si>
  <si>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</si>
  <si>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</si>
  <si>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</si>
  <si>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</si>
  <si>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</si>
  <si>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</si>
  <si>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</si>
  <si>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</si>
  <si>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</si>
  <si>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</si>
  <si>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</si>
  <si>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</si>
  <si>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</si>
  <si>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</si>
  <si>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</si>
  <si>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</si>
  <si>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</si>
  <si>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</si>
  <si>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</si>
  <si>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</si>
  <si>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</si>
  <si>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</si>
  <si>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</si>
  <si>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</si>
  <si>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</si>
  <si>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</si>
  <si>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</si>
  <si>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</si>
  <si>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</si>
  <si>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</si>
  <si>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</si>
  <si>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</si>
  <si>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</si>
  <si>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</si>
  <si>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</si>
  <si>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</si>
  <si>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</si>
  <si>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</si>
  <si>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</si>
  <si>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</si>
  <si>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</si>
  <si>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</si>
  <si>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</si>
  <si>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</si>
  <si>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</si>
  <si>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</si>
  <si>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</si>
  <si>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</si>
  <si>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</si>
  <si>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</si>
  <si>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</si>
  <si>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</si>
  <si>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</si>
  <si>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</si>
  <si>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</si>
  <si>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</si>
  <si>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</si>
  <si>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</si>
  <si>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</si>
  <si>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</si>
  <si>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</si>
  <si>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</si>
  <si>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</si>
  <si>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</si>
  <si>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</si>
  <si>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</si>
  <si>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</si>
  <si>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</si>
  <si>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</si>
  <si>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</si>
  <si>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</si>
  <si>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</si>
  <si>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</si>
  <si>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</si>
  <si>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</si>
  <si>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</si>
  <si>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</si>
  <si>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</si>
  <si>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</si>
  <si>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</si>
  <si>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</si>
  <si>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</si>
  <si>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</si>
  <si>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</si>
  <si>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</si>
  <si>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</si>
  <si>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</si>
  <si>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</si>
  <si>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</si>
  <si>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</si>
  <si>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</si>
  <si>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</si>
  <si>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</si>
  <si>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</si>
  <si>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</si>
  <si>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</si>
  <si>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</si>
  <si>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</si>
  <si>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</si>
  <si>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</si>
  <si>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</si>
  <si>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</si>
  <si>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</si>
  <si>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</si>
  <si>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</si>
  <si>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</si>
  <si>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</si>
  <si>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</si>
  <si>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</si>
  <si>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</si>
  <si>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</si>
  <si>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</si>
  <si>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</si>
  <si>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</si>
  <si>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</si>
  <si>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</si>
  <si>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</si>
  <si>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</si>
  <si>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</si>
  <si>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</si>
  <si>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</si>
  <si>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</si>
  <si>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</si>
  <si>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</si>
  <si>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</si>
  <si>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</si>
  <si>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</si>
  <si>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</si>
  <si>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</si>
  <si>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</si>
  <si>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</si>
  <si>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</si>
  <si>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</si>
  <si>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</si>
  <si>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</si>
  <si>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</si>
  <si>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</si>
  <si>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</si>
  <si>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</si>
  <si>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</si>
  <si>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</si>
  <si>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</si>
  <si>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</si>
  <si>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</si>
  <si>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</si>
  <si>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</si>
  <si>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</si>
  <si>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</si>
  <si>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</si>
  <si>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</si>
  <si>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</si>
  <si>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</si>
  <si>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</si>
  <si>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</si>
  <si>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</si>
  <si>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</si>
  <si>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</si>
  <si>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</si>
  <si>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</si>
  <si>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</si>
  <si>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</si>
  <si>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</si>
  <si>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</si>
  <si>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</si>
  <si>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</si>
  <si>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</si>
  <si>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</si>
  <si>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</si>
  <si>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</si>
  <si>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</si>
  <si>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</si>
  <si>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</si>
  <si>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</si>
  <si>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</si>
  <si>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</si>
  <si>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</si>
  <si>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</si>
  <si>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</si>
  <si>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</si>
  <si>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</si>
  <si>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</si>
  <si>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</si>
  <si>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</si>
  <si>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</si>
  <si>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</si>
  <si>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</si>
  <si>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</si>
  <si>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</si>
  <si>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</si>
  <si>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</si>
  <si>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</si>
  <si>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</si>
  <si>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</si>
  <si>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</si>
  <si>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</si>
  <si>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</si>
  <si>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</si>
  <si>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</si>
  <si>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</si>
  <si>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</si>
  <si>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</si>
  <si>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</si>
  <si>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</si>
  <si>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</si>
  <si>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</si>
  <si>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</si>
  <si>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</si>
  <si>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</si>
  <si>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</si>
  <si>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</si>
  <si>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</si>
  <si>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</si>
  <si>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</si>
  <si>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</si>
  <si>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</si>
  <si>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</si>
  <si>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</si>
  <si>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</si>
  <si>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</si>
  <si>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</si>
  <si>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</si>
  <si>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</si>
  <si>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</si>
  <si>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</si>
  <si>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</si>
  <si>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</si>
  <si>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</si>
  <si>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</si>
  <si>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</si>
  <si>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</si>
  <si>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</si>
  <si>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</si>
  <si>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</si>
  <si>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</si>
  <si>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</si>
  <si>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</si>
  <si>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</si>
  <si>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</si>
  <si>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</si>
  <si>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</si>
  <si>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</si>
  <si>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</si>
  <si>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</si>
  <si>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</si>
  <si>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</si>
  <si>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</si>
  <si>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</si>
  <si>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</si>
  <si>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</si>
  <si>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</si>
  <si>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</si>
  <si>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</si>
  <si>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</si>
  <si>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</si>
  <si>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</si>
  <si>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</si>
  <si>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</si>
  <si>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</si>
  <si>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</si>
  <si>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</si>
  <si>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</si>
  <si>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</si>
  <si>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</si>
  <si>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</si>
  <si>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</si>
  <si>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</si>
  <si>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</si>
  <si>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</si>
  <si>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</si>
  <si>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</si>
  <si>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</si>
  <si>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</si>
  <si>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</si>
  <si>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</si>
  <si>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</si>
  <si>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</si>
  <si>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</si>
  <si>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</si>
  <si>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</si>
  <si>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</si>
  <si>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</si>
  <si>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</si>
  <si>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</si>
  <si>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</si>
  <si>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</si>
  <si>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</si>
  <si>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</si>
  <si>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</si>
  <si>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</si>
  <si>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</si>
  <si>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</si>
  <si>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</si>
  <si>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</si>
  <si>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</si>
  <si>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</si>
  <si>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</si>
  <si>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</si>
  <si>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</si>
  <si>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</si>
  <si>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</si>
  <si>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</si>
  <si>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</si>
  <si>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</si>
  <si>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</si>
  <si>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</si>
  <si>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</si>
  <si>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</si>
  <si>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</si>
  <si>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</si>
  <si>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</si>
  <si>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</si>
  <si>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</si>
  <si>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</si>
  <si>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</si>
  <si>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</si>
  <si>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</si>
  <si>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</si>
  <si>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</si>
  <si>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</si>
  <si>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</si>
  <si>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</si>
  <si>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</si>
  <si>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</si>
  <si>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</si>
  <si>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</si>
  <si>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</si>
  <si>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</si>
  <si>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</si>
  <si>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</si>
  <si>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</si>
  <si>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</si>
  <si>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</si>
  <si>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</si>
  <si>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</si>
  <si>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</si>
  <si>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</si>
  <si>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</si>
  <si>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</si>
  <si>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</si>
  <si>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</si>
  <si>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</si>
  <si>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</si>
  <si>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</si>
  <si>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</si>
  <si>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</si>
  <si>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</si>
  <si>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</si>
  <si>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</si>
  <si>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</si>
  <si>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</si>
  <si>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</si>
  <si>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</si>
  <si>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</si>
  <si>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</si>
  <si>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</si>
  <si>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</si>
  <si>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</si>
  <si>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</si>
  <si>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</si>
  <si>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</si>
  <si>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</si>
  <si>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</si>
  <si>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</si>
  <si>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</si>
  <si>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</si>
  <si>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</si>
  <si>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</si>
  <si>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</si>
  <si>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</si>
  <si>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</si>
  <si>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</si>
  <si>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</si>
  <si>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</si>
  <si>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</si>
  <si>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</si>
  <si>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</si>
  <si>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</si>
  <si>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</si>
  <si>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</si>
  <si>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</si>
  <si>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</si>
  <si>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</si>
  <si>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</si>
  <si>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</si>
  <si>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</si>
  <si>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</si>
  <si>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</si>
  <si>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</si>
  <si>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</si>
  <si>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</si>
  <si>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</si>
  <si>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</si>
  <si>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</si>
  <si>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</si>
  <si>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</si>
  <si>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</si>
  <si>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</si>
  <si>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</si>
  <si>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</si>
  <si>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</si>
  <si>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</si>
  <si>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</si>
  <si>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</si>
  <si>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</si>
  <si>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</si>
  <si>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</si>
  <si>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</si>
  <si>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</si>
  <si>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</si>
  <si>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</si>
  <si>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</si>
  <si>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</si>
  <si>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</si>
  <si>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</si>
  <si>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</si>
  <si>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</si>
  <si>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</si>
  <si>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</si>
  <si>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</si>
  <si>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</si>
  <si>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</si>
  <si>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</si>
  <si>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</si>
  <si>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</si>
  <si>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</si>
  <si>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</si>
  <si>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</si>
  <si>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</si>
  <si>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</si>
  <si>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</si>
  <si>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</si>
  <si>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</si>
  <si>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</si>
  <si>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</si>
  <si>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</si>
  <si>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</si>
  <si>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</si>
  <si>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</si>
  <si>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</si>
  <si>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</si>
  <si>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</si>
  <si>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</si>
  <si>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</si>
  <si>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</si>
  <si>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</si>
  <si>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</si>
  <si>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</si>
  <si>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</si>
  <si>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</si>
  <si>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</si>
  <si>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</si>
  <si>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</si>
  <si>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</si>
  <si>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</si>
  <si>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</si>
  <si>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</si>
  <si>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</si>
  <si>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</si>
  <si>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</si>
  <si>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</si>
  <si>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</si>
  <si>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</si>
  <si>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</si>
  <si>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</si>
  <si>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</si>
  <si>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</si>
  <si>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</si>
  <si>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</si>
  <si>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</si>
  <si>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</si>
  <si>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</si>
  <si>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</si>
  <si>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</si>
  <si>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</si>
  <si>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</si>
  <si>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</si>
  <si>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</si>
  <si>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</si>
  <si>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</si>
  <si>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</si>
  <si>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</si>
  <si>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</si>
  <si>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</si>
  <si>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</si>
  <si>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</si>
  <si>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</si>
  <si>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</si>
  <si>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</si>
  <si>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</si>
  <si>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</si>
  <si>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</si>
  <si>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</si>
  <si>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</si>
  <si>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</si>
  <si>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</si>
  <si>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</si>
  <si>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</si>
  <si>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</si>
  <si>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</si>
  <si>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</si>
  <si>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</si>
  <si>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</si>
  <si>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</si>
  <si>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</si>
  <si>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</si>
  <si>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</si>
  <si>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</si>
  <si>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</si>
  <si>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</si>
  <si>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</si>
  <si>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</si>
  <si>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</si>
  <si>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</si>
  <si>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</si>
  <si>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</si>
  <si>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</si>
  <si>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</si>
  <si>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</si>
  <si>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</si>
  <si>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</si>
  <si>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</si>
  <si>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</si>
  <si>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</si>
  <si>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</si>
  <si>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</si>
  <si>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</si>
  <si>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</si>
  <si>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</si>
  <si>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</si>
  <si>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</si>
  <si>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</si>
  <si>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</si>
  <si>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</si>
  <si>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</si>
  <si>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</si>
  <si>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</si>
  <si>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</si>
  <si>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</si>
  <si>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</si>
  <si>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</si>
  <si>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</si>
  <si>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</si>
  <si>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</si>
  <si>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</si>
  <si>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</si>
  <si>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</si>
  <si>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</si>
  <si>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</si>
  <si>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</si>
  <si>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</si>
  <si>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</si>
  <si>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</si>
  <si>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</si>
  <si>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</si>
  <si>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</si>
  <si>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</si>
  <si>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</si>
  <si>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</si>
  <si>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</si>
  <si>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</si>
  <si>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</si>
  <si>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</si>
  <si>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</si>
  <si>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</si>
  <si>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</si>
  <si>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</si>
  <si>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</si>
  <si>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</si>
  <si>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</si>
  <si>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</si>
  <si>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</si>
  <si>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</si>
  <si>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</si>
  <si>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</si>
  <si>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</si>
  <si>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</si>
  <si>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</si>
  <si>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</si>
  <si>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</si>
  <si>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</si>
  <si>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</si>
  <si>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</si>
  <si>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</si>
  <si>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</si>
  <si>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</si>
  <si>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</si>
  <si>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</si>
  <si>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</si>
  <si>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</si>
  <si>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</si>
  <si>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</si>
  <si>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</si>
  <si>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</si>
  <si>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</si>
  <si>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</si>
  <si>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</si>
  <si>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</si>
  <si>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</si>
  <si>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</si>
  <si>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</si>
  <si>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</si>
  <si>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</si>
  <si>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</si>
  <si>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</si>
  <si>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</si>
  <si>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</si>
  <si>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</si>
  <si>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</si>
  <si>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</si>
  <si>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</si>
  <si>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</si>
  <si>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</si>
  <si>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</si>
  <si>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</si>
  <si>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</si>
  <si>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</si>
  <si>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</si>
  <si>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</si>
  <si>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</si>
  <si>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</si>
  <si>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</si>
  <si>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</si>
  <si>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</si>
  <si>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</si>
  <si>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</si>
  <si>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</si>
  <si>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</si>
  <si>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</si>
  <si>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</si>
  <si>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</si>
  <si>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</si>
  <si>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</si>
  <si>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</si>
  <si>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</si>
  <si>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</si>
  <si>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</si>
  <si>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</si>
  <si>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</si>
  <si>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</si>
  <si>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</si>
  <si>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</si>
  <si>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</si>
  <si>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</si>
  <si>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</si>
  <si>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</si>
  <si>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</si>
  <si>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</si>
  <si>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</si>
  <si>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</si>
  <si>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</si>
  <si>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</si>
  <si>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</si>
  <si>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</si>
  <si>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</si>
  <si>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</si>
  <si>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</si>
  <si>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</si>
  <si>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</si>
  <si>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</si>
  <si>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</si>
  <si>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</si>
  <si>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</si>
  <si>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</si>
  <si>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</si>
  <si>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</si>
  <si>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</si>
  <si>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</si>
  <si>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</si>
  <si>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</si>
  <si>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</si>
  <si>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</si>
  <si>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</si>
  <si>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</si>
  <si>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</si>
  <si>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</si>
  <si>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</si>
  <si>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</si>
  <si>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</si>
  <si>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</si>
  <si>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</si>
  <si>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</si>
  <si>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</si>
  <si>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</si>
  <si>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</si>
  <si>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</si>
  <si>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</si>
  <si>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</si>
  <si>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</si>
  <si>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</si>
  <si>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</si>
  <si>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</si>
  <si>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</si>
  <si>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</si>
  <si>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</si>
  <si>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</si>
  <si>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</si>
  <si>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</si>
  <si>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</si>
  <si>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</si>
  <si>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</si>
  <si>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</si>
  <si>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</si>
  <si>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</si>
  <si>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</si>
  <si>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</si>
  <si>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</si>
  <si>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</si>
  <si>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</si>
  <si>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</si>
  <si>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</si>
  <si>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</si>
  <si>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</si>
  <si>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</si>
  <si>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</si>
  <si>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</si>
  <si>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Tiburon Place, L.P.</t>
  </si>
  <si>
    <t xml:space="preserve">Tiburon Place </t>
  </si>
  <si>
    <t>Kenneth Trigueiro</t>
  </si>
  <si>
    <t>CEO &amp; President</t>
  </si>
  <si>
    <t>City of San Luis Obispo</t>
  </si>
  <si>
    <t>Derek Johnson</t>
  </si>
  <si>
    <t>990 Palm Street</t>
  </si>
  <si>
    <t>805-781-7114</t>
  </si>
  <si>
    <t>djohnson@slocity.org</t>
  </si>
  <si>
    <t>CDLAC-TCAC Joint Application (submitting concurrently)</t>
  </si>
  <si>
    <t>3750 Bullock Lane</t>
  </si>
  <si>
    <t>053-061-024</t>
  </si>
  <si>
    <t>Highest Resource</t>
  </si>
  <si>
    <t>$500M</t>
  </si>
  <si>
    <t>40%/60% Average Income</t>
  </si>
  <si>
    <t>3533 Empleo Street</t>
  </si>
  <si>
    <t>CA</t>
  </si>
  <si>
    <t>Rigoberto Guzman</t>
  </si>
  <si>
    <t>805-540-2480</t>
  </si>
  <si>
    <t>rigobertog@pshhc.org</t>
  </si>
  <si>
    <t xml:space="preserve">People's Self-Help Housing </t>
  </si>
  <si>
    <t xml:space="preserve">Tiburon Place LLC </t>
  </si>
  <si>
    <t>Managing GP</t>
  </si>
  <si>
    <t>People's Self Help Housing</t>
  </si>
  <si>
    <t>TBD</t>
  </si>
  <si>
    <t>Administrative GP</t>
  </si>
  <si>
    <t>People's Self-Help Housing Corporation</t>
  </si>
  <si>
    <t>Genaral Partner</t>
  </si>
  <si>
    <t>San Luis Obispo, CA, 93401</t>
  </si>
  <si>
    <t xml:space="preserve">CSA Architects </t>
  </si>
  <si>
    <t>330 E. Canon Perdido, Suite A</t>
  </si>
  <si>
    <t>Santa Barbara, CA 93101</t>
  </si>
  <si>
    <t>Natalie Phillips</t>
  </si>
  <si>
    <t>805-962-4575</t>
  </si>
  <si>
    <t>ncope.phillips@csa-arch.com</t>
  </si>
  <si>
    <t>Gubb &amp; Barshay</t>
  </si>
  <si>
    <t>505 14th Street, Ste. 450</t>
  </si>
  <si>
    <t>Oakland, CA 94612</t>
  </si>
  <si>
    <t>Scott Barshay</t>
  </si>
  <si>
    <t>415-781-6600</t>
  </si>
  <si>
    <t>sbarshay@gubbandbarshay.com</t>
  </si>
  <si>
    <t>San Luis Obispo, CA 93401</t>
  </si>
  <si>
    <t>Todd Broussard</t>
  </si>
  <si>
    <t>805-548-2349</t>
  </si>
  <si>
    <t>toddb@pshhc.org</t>
  </si>
  <si>
    <t>Redwood Energy</t>
  </si>
  <si>
    <t>1887 Q Street</t>
  </si>
  <si>
    <t>Arcata, CA 95521</t>
  </si>
  <si>
    <t>Sean Armstrong</t>
  </si>
  <si>
    <t>707-826-1450</t>
  </si>
  <si>
    <t>seanarmstrongpm@gmail.com</t>
  </si>
  <si>
    <t>Tomas Tomaszewski</t>
  </si>
  <si>
    <t>3811 Tilden Drive</t>
  </si>
  <si>
    <t>El Dorado Hills, CA 95762</t>
  </si>
  <si>
    <t>916-804-5367</t>
  </si>
  <si>
    <t>tomcpa@directcon.net</t>
  </si>
  <si>
    <t>Community Economics</t>
  </si>
  <si>
    <t>538 Ninth Street, Ste 200</t>
  </si>
  <si>
    <t>Oakland, CA 94607</t>
  </si>
  <si>
    <t>Diana Downton</t>
  </si>
  <si>
    <t>diana@communityeconomics.org</t>
  </si>
  <si>
    <t>510-832-8300</t>
  </si>
  <si>
    <t>Laurin Associates</t>
  </si>
  <si>
    <t>1501 Sports Drive</t>
  </si>
  <si>
    <t>Sacramento, CA 95834</t>
  </si>
  <si>
    <t>Stefanie Williams</t>
  </si>
  <si>
    <t>916-372-6100</t>
  </si>
  <si>
    <t>swilliams@laurinassociates.com</t>
  </si>
  <si>
    <t>Colliers International Valuation and Advisory Services</t>
  </si>
  <si>
    <t>101 Second Street, 11th Floor</t>
  </si>
  <si>
    <t>San Francisco, CA 94105</t>
  </si>
  <si>
    <t>Vathana Duong</t>
  </si>
  <si>
    <t>415-288-7854</t>
  </si>
  <si>
    <t>vathana.duong@colliers.com</t>
  </si>
  <si>
    <t>California Municipal Finance Authority</t>
  </si>
  <si>
    <t>2111 Palomar Airport Road, Ste. 320</t>
  </si>
  <si>
    <t>Carlsbad, CA 92011</t>
  </si>
  <si>
    <t>Anthony Stubbs</t>
  </si>
  <si>
    <t>760-430-1221</t>
  </si>
  <si>
    <t>astubbs@cmfa-ca.com</t>
  </si>
  <si>
    <t>Jane Renahan</t>
  </si>
  <si>
    <t>805-540-2449</t>
  </si>
  <si>
    <t>janer@pshhc.org</t>
  </si>
  <si>
    <t>Righetti NC, LLC</t>
  </si>
  <si>
    <t>Dante Anselmo</t>
  </si>
  <si>
    <t>President</t>
  </si>
  <si>
    <t>979 Osos Street, San Luis Obispo, CA 93401</t>
  </si>
  <si>
    <t>Righetti NC LLC, a Delaware limited liability company</t>
  </si>
  <si>
    <t>Other (Specify below)</t>
  </si>
  <si>
    <t>Three Story, two building configuration Studio, 1-bed, 2-bed apartments</t>
  </si>
  <si>
    <t>11 of the total units will also be available to households that may require and accessible unit.</t>
  </si>
  <si>
    <t>NA</t>
  </si>
  <si>
    <t>R-3  Medium High Density Residential</t>
  </si>
  <si>
    <t>51 feet 1 inch</t>
  </si>
  <si>
    <t>Provided</t>
  </si>
  <si>
    <t>Not Applicable</t>
  </si>
  <si>
    <t>City of San Luis Obispo In-Lieu</t>
  </si>
  <si>
    <t>HCD-No Place Like Home</t>
  </si>
  <si>
    <t>San Luis Obispo County HOME</t>
  </si>
  <si>
    <t>Accrued Interest on Soft Loans</t>
  </si>
  <si>
    <t>Variable</t>
  </si>
  <si>
    <t>Fixed</t>
  </si>
  <si>
    <t>County of San Luis Obispo HOME</t>
  </si>
  <si>
    <t>GP Equity</t>
  </si>
  <si>
    <t>Investor Equity</t>
  </si>
  <si>
    <t>976 Osos Street, Room 300</t>
  </si>
  <si>
    <t>Ted Bench</t>
  </si>
  <si>
    <t>805-781-5701</t>
  </si>
  <si>
    <t>Soft Debt</t>
  </si>
  <si>
    <t>300 S. Grand Avenue, Suite 300</t>
  </si>
  <si>
    <t>Peter Yong</t>
  </si>
  <si>
    <t>Hard Debt</t>
  </si>
  <si>
    <t>Teresa McClish</t>
  </si>
  <si>
    <t>805-781-7596</t>
  </si>
  <si>
    <t>Permanent Loan</t>
  </si>
  <si>
    <t>No Place Like Home</t>
  </si>
  <si>
    <t>Accrued Interest on Soft Loan</t>
  </si>
  <si>
    <t>GP Capital</t>
  </si>
  <si>
    <t>California Energy Cmmission</t>
  </si>
  <si>
    <t>HCD - No Place Like Home</t>
  </si>
  <si>
    <t xml:space="preserve">City of SLO In Lieu </t>
  </si>
  <si>
    <t>No Place Like Home - COSR</t>
  </si>
  <si>
    <t>office supplies, equipment, training, misc.</t>
  </si>
  <si>
    <t>Taxes and Benefits</t>
  </si>
  <si>
    <t>Fire Safety Equipment</t>
  </si>
  <si>
    <t>Taxes, License, Permits</t>
  </si>
  <si>
    <t>Tiburon Place LLC</t>
  </si>
  <si>
    <t>The Duncan Group DBA People's Self-Help Housing</t>
  </si>
  <si>
    <t xml:space="preserve">City of San Luis Obispo In Lieu </t>
  </si>
  <si>
    <t>Cashflow</t>
  </si>
  <si>
    <t>People's Self-Help Housing</t>
  </si>
  <si>
    <t>Special Need Resident Coordinator</t>
  </si>
  <si>
    <t>0.1 FTE</t>
  </si>
  <si>
    <t>Non-special needs Clinician</t>
  </si>
  <si>
    <t>0.2 FTE</t>
  </si>
  <si>
    <t>Non-special needs Resident Services Coordinator</t>
  </si>
  <si>
    <t>0.5 FTE</t>
  </si>
  <si>
    <t>Combination</t>
  </si>
  <si>
    <t>SLO County Behavioral Health</t>
  </si>
  <si>
    <t>Medi-Cal, MHSA, General Fund</t>
  </si>
  <si>
    <t>Chase Construction Loan - Tax-Exempt</t>
  </si>
  <si>
    <t>Chase Construction Loan - Taxable</t>
  </si>
  <si>
    <t>Soft Loan</t>
  </si>
  <si>
    <t>Other:  Issuer Fee</t>
  </si>
  <si>
    <t>Other: Legal</t>
  </si>
  <si>
    <t>Other: Sponsor Legal</t>
  </si>
  <si>
    <t>Other: Supplemental Operating and Transition Reserve</t>
  </si>
  <si>
    <t>Other: Printing</t>
  </si>
  <si>
    <t>Other: Deferred Soft Loan Interest</t>
  </si>
  <si>
    <t>Operating Subsidy - NPLH COSR Draw</t>
  </si>
  <si>
    <t>Draw from Project Supplemental Reserve</t>
  </si>
  <si>
    <t>Issuer Fee</t>
  </si>
  <si>
    <t>will be reserved for homeless population at 30% AMI</t>
  </si>
  <si>
    <t xml:space="preserve">24 Units will be reserved for No Place Like Home and an additional 10 units </t>
  </si>
  <si>
    <t>919 Palm Street</t>
  </si>
  <si>
    <t>2020 West El Camino Avenue</t>
  </si>
  <si>
    <t>Aaron New</t>
  </si>
  <si>
    <t>916-263-2742</t>
  </si>
  <si>
    <t>13.</t>
  </si>
  <si>
    <t>Case Manager</t>
  </si>
  <si>
    <t>SLO Housing Now Program Funds</t>
  </si>
  <si>
    <t>Transitions Mental Health Association</t>
  </si>
  <si>
    <t>14.</t>
  </si>
  <si>
    <t>Licensed Practitioner of the Healting Arts</t>
  </si>
  <si>
    <t>15.</t>
  </si>
  <si>
    <t>Registered Nurse</t>
  </si>
  <si>
    <t>16.</t>
  </si>
  <si>
    <t xml:space="preserve">Durg and Alcohol Counselor </t>
  </si>
  <si>
    <t>0.3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</si>
</sst>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iana%20Downton\Box\All%20Staff%20Files\Diana%20Downton\Peoples%20-%20Tiburon%20Place\Sponsor%20Budgets\Operating%20Budget_08-31-21_JR%20Edit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iana%20Downton\Box\All%20Staff%20Files\Diana%20Downton\Peoples%20-%20Tiburon%20Place\Tiburon%20Place%209-1-21%20CDLAC-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urces &amp; Uses - Perm"/>
      <sheetName val="Sources &amp; Uses - Const."/>
      <sheetName val="Construction Loan &amp; Interest"/>
      <sheetName val="Rent &amp; Utility Allowance"/>
      <sheetName val="Operating Budget"/>
      <sheetName val="40 Year Cash Flow"/>
      <sheetName val="Tax Credits"/>
      <sheetName val="All Development Fees"/>
      <sheetName val="Just Impact Fees"/>
    </sheetNames>
    <sheetDataSet>
      <sheetData sheetId="0"/>
      <sheetData sheetId="1"/>
      <sheetData sheetId="2"/>
      <sheetData sheetId="3"/>
      <sheetData sheetId="4"/>
      <sheetData sheetId="5">
        <row r="22">
          <cell r="Q22">
            <v>39487.999999999993</v>
          </cell>
        </row>
        <row r="38">
          <cell r="Q38">
            <v>3308</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Summary"/>
      <sheetName val="Costs"/>
      <sheetName val="Rent"/>
      <sheetName val="15 Yr. Cash Flow"/>
    </sheetNames>
    <sheetDataSet>
      <sheetData sheetId="0"/>
      <sheetData sheetId="1">
        <row r="6">
          <cell r="B6">
            <v>1840000</v>
          </cell>
        </row>
        <row r="9">
          <cell r="B9">
            <v>700000</v>
          </cell>
        </row>
        <row r="10">
          <cell r="B10">
            <v>6431434</v>
          </cell>
        </row>
        <row r="11">
          <cell r="B11">
            <v>400000</v>
          </cell>
        </row>
        <row r="12">
          <cell r="B12">
            <v>23236856.101333678</v>
          </cell>
        </row>
        <row r="13">
          <cell r="B13">
            <v>1987338.955094527</v>
          </cell>
        </row>
        <row r="14">
          <cell r="B14">
            <v>36098.333333333328</v>
          </cell>
        </row>
        <row r="15">
          <cell r="B15">
            <v>0</v>
          </cell>
        </row>
        <row r="16">
          <cell r="B16">
            <v>100</v>
          </cell>
        </row>
        <row r="24">
          <cell r="C24">
            <v>18305262.726705309</v>
          </cell>
          <cell r="D24">
            <v>9486215.0832395665</v>
          </cell>
        </row>
        <row r="25">
          <cell r="B25">
            <v>0.54899999999999993</v>
          </cell>
        </row>
        <row r="29">
          <cell r="B29">
            <v>3.7499999999999999E-2</v>
          </cell>
        </row>
        <row r="37">
          <cell r="B37">
            <v>1695611.8065367555</v>
          </cell>
        </row>
        <row r="40">
          <cell r="B40">
            <v>15430067.439484477</v>
          </cell>
        </row>
        <row r="43">
          <cell r="B43">
            <v>125000</v>
          </cell>
        </row>
      </sheetData>
      <sheetData sheetId="2">
        <row r="11">
          <cell r="C11">
            <v>0</v>
          </cell>
        </row>
        <row r="12">
          <cell r="C12">
            <v>50000</v>
          </cell>
        </row>
        <row r="14">
          <cell r="C14">
            <v>25000</v>
          </cell>
        </row>
        <row r="27">
          <cell r="C27">
            <v>2500000</v>
          </cell>
          <cell r="G27">
            <v>2500000</v>
          </cell>
        </row>
        <row r="28">
          <cell r="C28">
            <v>15204800</v>
          </cell>
        </row>
        <row r="31">
          <cell r="C31">
            <v>1005101.4960000002</v>
          </cell>
        </row>
        <row r="32">
          <cell r="C32">
            <v>1239336.0000000002</v>
          </cell>
        </row>
        <row r="33">
          <cell r="C33">
            <v>1157893.92</v>
          </cell>
        </row>
        <row r="38">
          <cell r="C38">
            <v>635000</v>
          </cell>
        </row>
        <row r="39">
          <cell r="C39">
            <v>19000</v>
          </cell>
        </row>
        <row r="41">
          <cell r="C41">
            <v>195000</v>
          </cell>
        </row>
        <row r="43">
          <cell r="C43">
            <v>1571955.4636248664</v>
          </cell>
          <cell r="G43">
            <v>1050865.2546885484</v>
          </cell>
        </row>
        <row r="44">
          <cell r="C44">
            <v>36098.333333333328</v>
          </cell>
        </row>
        <row r="45">
          <cell r="C45">
            <v>616739.75291077211</v>
          </cell>
        </row>
        <row r="49">
          <cell r="C49">
            <v>25000</v>
          </cell>
        </row>
        <row r="50">
          <cell r="C50">
            <v>120000</v>
          </cell>
        </row>
        <row r="51">
          <cell r="C51">
            <v>15000</v>
          </cell>
        </row>
        <row r="54">
          <cell r="C54">
            <v>18400</v>
          </cell>
        </row>
        <row r="56">
          <cell r="C56">
            <v>25000</v>
          </cell>
        </row>
        <row r="59">
          <cell r="C59">
            <v>25000</v>
          </cell>
        </row>
        <row r="63">
          <cell r="C63">
            <v>60000</v>
          </cell>
        </row>
        <row r="66">
          <cell r="C66">
            <v>312937.50253468385</v>
          </cell>
        </row>
        <row r="67">
          <cell r="C67">
            <v>200000</v>
          </cell>
        </row>
        <row r="69">
          <cell r="C69">
            <v>170000</v>
          </cell>
        </row>
        <row r="71">
          <cell r="C71">
            <v>15000</v>
          </cell>
        </row>
        <row r="72">
          <cell r="C72">
            <v>1057856.5708000001</v>
          </cell>
        </row>
        <row r="74">
          <cell r="C74">
            <v>138270.69055768009</v>
          </cell>
        </row>
        <row r="76">
          <cell r="C76">
            <v>3062230.66</v>
          </cell>
        </row>
        <row r="77">
          <cell r="C77">
            <v>408000</v>
          </cell>
        </row>
        <row r="78">
          <cell r="C78">
            <v>15000</v>
          </cell>
        </row>
        <row r="79">
          <cell r="C79">
            <v>90000</v>
          </cell>
        </row>
        <row r="80">
          <cell r="C80">
            <v>10000</v>
          </cell>
        </row>
        <row r="81">
          <cell r="C81">
            <v>15000</v>
          </cell>
        </row>
        <row r="82">
          <cell r="C82">
            <v>15000</v>
          </cell>
        </row>
        <row r="83">
          <cell r="C83">
            <v>200000</v>
          </cell>
        </row>
        <row r="88">
          <cell r="C88">
            <v>4253207</v>
          </cell>
        </row>
        <row r="103">
          <cell r="C103">
            <v>125000</v>
          </cell>
        </row>
        <row r="111">
          <cell r="C111">
            <v>228530.12165420136</v>
          </cell>
        </row>
        <row r="112">
          <cell r="C112">
            <v>80000</v>
          </cell>
        </row>
      </sheetData>
      <sheetData sheetId="3">
        <row r="34">
          <cell r="P34">
            <v>6.170343260471757E-2</v>
          </cell>
        </row>
        <row r="37">
          <cell r="N37">
            <v>176739.15712835817</v>
          </cell>
        </row>
        <row r="44">
          <cell r="N44">
            <v>139688.98226936773</v>
          </cell>
        </row>
        <row r="46">
          <cell r="N46">
            <v>27012.022799999999</v>
          </cell>
        </row>
        <row r="47">
          <cell r="N47">
            <v>4000</v>
          </cell>
        </row>
        <row r="48">
          <cell r="N48">
            <v>40800</v>
          </cell>
        </row>
      </sheetData>
      <sheetData sheetId="4">
        <row r="14">
          <cell r="B14">
            <v>10000</v>
          </cell>
          <cell r="D14">
            <v>10000</v>
          </cell>
          <cell r="E14">
            <v>10000</v>
          </cell>
          <cell r="F14">
            <v>10000</v>
          </cell>
          <cell r="G14">
            <v>10000</v>
          </cell>
          <cell r="H14">
            <v>10000</v>
          </cell>
          <cell r="I14">
            <v>10000</v>
          </cell>
          <cell r="J14">
            <v>10000</v>
          </cell>
          <cell r="K14">
            <v>10000</v>
          </cell>
          <cell r="L14">
            <v>10000</v>
          </cell>
          <cell r="M14">
            <v>10000</v>
          </cell>
          <cell r="N14">
            <v>10000</v>
          </cell>
          <cell r="O14">
            <v>10000</v>
          </cell>
          <cell r="P14">
            <v>10000</v>
          </cell>
          <cell r="Q14">
            <v>10000</v>
          </cell>
        </row>
        <row r="15">
          <cell r="B15">
            <v>176739.15712835817</v>
          </cell>
          <cell r="D15">
            <v>186880.69914626863</v>
          </cell>
          <cell r="E15">
            <v>192202.37782817907</v>
          </cell>
          <cell r="F15">
            <v>197698.41923837728</v>
          </cell>
          <cell r="G15">
            <v>203374.34850606849</v>
          </cell>
          <cell r="H15">
            <v>209235.86239928124</v>
          </cell>
          <cell r="I15">
            <v>215288.83459173099</v>
          </cell>
          <cell r="J15">
            <v>221539.32109004364</v>
          </cell>
          <cell r="K15">
            <v>227993.56582619695</v>
          </cell>
          <cell r="L15">
            <v>234658.00642018384</v>
          </cell>
          <cell r="M15">
            <v>241539.28011805433</v>
          </cell>
          <cell r="N15">
            <v>248644.2299106463</v>
          </cell>
          <cell r="O15">
            <v>255979.91083847699</v>
          </cell>
          <cell r="P15">
            <v>263553.59648843284</v>
          </cell>
          <cell r="Q15">
            <v>271372.78568806336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1" t="s">
        <v>1390</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6"/>
    </row>
    <row r="8" spans="1:38">
      <c r="A8" s="327"/>
      <c r="B8" s="325"/>
      <c r="C8" s="326"/>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6"/>
    </row>
    <row r="9" spans="1:38">
      <c r="A9" s="327"/>
      <c r="B9" s="325"/>
      <c r="C9" s="326"/>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1" t="s">
        <v>1394</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6"/>
    </row>
    <row r="12" spans="1:38">
      <c r="A12" s="327"/>
      <c r="B12" s="325"/>
      <c r="C12" s="326"/>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6"/>
    </row>
    <row r="13" spans="1:38" s="717" customFormat="1">
      <c r="A13" s="327"/>
      <c r="B13" s="325"/>
      <c r="C13" s="326"/>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6"/>
    </row>
    <row r="14" spans="1:38" s="717" customFormat="1" ht="13.15" customHeight="1">
      <c r="A14" s="327"/>
      <c r="B14" s="325"/>
      <c r="C14" s="326"/>
      <c r="E14" s="1857" t="s">
        <v>2170</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6"/>
    </row>
    <row r="15" spans="1:38" s="717" customFormat="1" ht="13.15" customHeight="1">
      <c r="A15" s="327"/>
      <c r="B15" s="325"/>
      <c r="C15" s="326"/>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6"/>
    </row>
    <row r="16" spans="1:38" s="717" customFormat="1">
      <c r="A16" s="327"/>
      <c r="B16" s="325"/>
      <c r="C16" s="326"/>
      <c r="D16" s="746"/>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7" t="s">
        <v>1522</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5"/>
    </row>
    <row r="19" spans="1:38">
      <c r="A19" s="327"/>
      <c r="B19" s="325"/>
      <c r="C19" s="326"/>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5"/>
    </row>
    <row r="20" spans="1:38" s="717" customFormat="1">
      <c r="A20" s="327"/>
      <c r="B20" s="325"/>
      <c r="C20" s="326"/>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5"/>
    </row>
    <row r="21" spans="1:38" s="717" customFormat="1" ht="13.15" customHeight="1">
      <c r="A21" s="327"/>
      <c r="B21" s="325"/>
      <c r="C21" s="326"/>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5"/>
    </row>
    <row r="22" spans="1:38" s="717" customFormat="1">
      <c r="A22" s="327"/>
      <c r="B22" s="325"/>
      <c r="C22" s="326"/>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5"/>
    </row>
    <row r="23" spans="1:38" s="717" customFormat="1">
      <c r="A23" s="327"/>
      <c r="B23" s="325"/>
      <c r="C23" s="326"/>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5"/>
    </row>
    <row r="24" spans="1:38">
      <c r="A24" s="327"/>
      <c r="B24" s="325"/>
      <c r="C24" s="326"/>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5"/>
    </row>
    <row r="25" spans="1:38" s="717" customFormat="1">
      <c r="A25" s="327"/>
      <c r="B25" s="325"/>
      <c r="C25" s="326"/>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5"/>
    </row>
    <row r="26" spans="1:38" s="717" customFormat="1">
      <c r="A26" s="327"/>
      <c r="B26" s="325"/>
      <c r="C26" s="326"/>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5"/>
    </row>
    <row r="27" spans="1:38" s="717" customFormat="1" ht="11.85" customHeight="1">
      <c r="A27" s="327"/>
      <c r="B27" s="325"/>
      <c r="C27" s="326"/>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5"/>
    </row>
    <row r="28" spans="1:38" s="717" customFormat="1" ht="13.15" customHeight="1">
      <c r="A28" s="327"/>
      <c r="B28" s="325"/>
      <c r="C28" s="326"/>
      <c r="E28" s="1857" t="s">
        <v>2171</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5"/>
    </row>
    <row r="29" spans="1:38" s="717" customFormat="1" ht="13.15" customHeight="1">
      <c r="A29" s="327"/>
      <c r="B29" s="325"/>
      <c r="C29" s="326"/>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5"/>
    </row>
    <row r="30" spans="1:38" s="717" customFormat="1">
      <c r="A30" s="327"/>
      <c r="B30" s="325"/>
      <c r="C30" s="326"/>
      <c r="D30" s="746"/>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59" t="s">
        <v>1395</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5"/>
    </row>
    <row r="33" spans="1:38" s="717" customFormat="1">
      <c r="A33" s="327"/>
      <c r="B33" s="325"/>
      <c r="C33" s="326"/>
      <c r="D33" s="746"/>
      <c r="E33" s="1858" t="s">
        <v>2410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72" t="s">
        <v>2411</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1094</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1393</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15" customHeight="1">
      <c r="A42" s="149"/>
      <c r="B42"/>
      <c r="C42" s="5"/>
      <c r="D42" s="149"/>
      <c r="E42" s="149" t="s">
        <v>690</v>
      </c>
      <c r="F42" s="1857" t="s">
        <v>1360</v>
      </c>
    </row>
    <row r="43" spans="1:38" s="1857"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4" t="s">
        <v>1474</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1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7" t="s">
        <v>1475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2" t="s">
        <v>1396</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2" t="s">
        <v>610</v>
      </c>
      <c r="H58" s="1862"/>
      <c r="I58" s="186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3" t="s">
        <v>1476</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7"/>
      <c r="B60" s="325"/>
      <c r="C60" s="326"/>
      <c r="D60" s="326"/>
      <c r="E60" s="327"/>
      <c r="F60" s="331"/>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1362</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15" customHeight="1">
      <c r="A69" s="149"/>
      <c r="C69" s="5"/>
      <c r="D69" s="149"/>
      <c r="E69" s="149"/>
      <c r="F69" s="9" t="s">
        <v>542</v>
      </c>
      <c r="G69" s="1857" t="s">
        <v>1363</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9"/>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7" t="s">
        <v>1364</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1365</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1366</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7"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1367</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1368</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7"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1369</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7" t="s">
        <v>1370</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1"/>
      <c r="E100" s="1861" t="s">
        <v>1371</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7" t="s">
        <v>1372</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1347</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2" t="s">
        <v>1450</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7"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7"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7"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7"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7" customFormat="1">
      <c r="B348" s="5"/>
      <c r="E348" s="6" t="s">
        <v>117</v>
      </c>
      <c r="F348" s="1857" t="s">
        <v>1452</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7"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7"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7"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7" customFormat="1">
      <c r="B352" s="5"/>
      <c r="E352" s="6" t="s">
        <v>118</v>
      </c>
      <c r="F352" s="1857" t="s">
        <v>1451</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7"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7"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9" t="s">
        <v>1502</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7"/>
    </row>
    <row r="389" spans="1:38" s="717" customFormat="1">
      <c r="A389" s="677"/>
      <c r="B389" s="183"/>
      <c r="C389" s="677"/>
      <c r="D389" s="677"/>
      <c r="E389" s="678"/>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7"/>
    </row>
    <row r="390" spans="1:38" s="717" customFormat="1">
      <c r="A390" s="677"/>
      <c r="B390" s="183"/>
      <c r="C390" s="677"/>
      <c r="D390" s="677"/>
      <c r="E390" s="678"/>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7" sqref="E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4" t="s">
        <v>1879</v>
      </c>
      <c r="B1" s="3254"/>
      <c r="C1" s="3254"/>
      <c r="D1" s="3254"/>
      <c r="E1" s="3254"/>
      <c r="F1" s="3254"/>
      <c r="G1" s="3254"/>
      <c r="H1" s="3254"/>
      <c r="I1" s="3254"/>
    </row>
    <row r="2" spans="1:11" ht="15">
      <c r="A2" s="1336"/>
      <c r="B2" s="1336"/>
      <c r="E2" s="1337"/>
      <c r="I2" s="1339"/>
      <c r="K2" s="1340"/>
    </row>
    <row r="3" spans="1:11">
      <c r="A3" s="1341" t="s">
        <v>1586</v>
      </c>
      <c r="B3" s="1341"/>
      <c r="C3" s="1334" t="s">
        <v>2182</v>
      </c>
      <c r="E3" s="1826">
        <f>ROUND(Application!AM564+'Basis &amp; Credits'!AB77,0)</f>
        <v>27489718</v>
      </c>
      <c r="F3" s="1342"/>
      <c r="K3" s="1413"/>
    </row>
    <row r="4" spans="1:11" s="1343" customFormat="1" ht="15" customHeight="1">
      <c r="C4" s="1343" t="s">
        <v>1880</v>
      </c>
      <c r="E4" s="1419">
        <f>Application!AD1037</f>
        <v>0.15789473684210525</v>
      </c>
      <c r="F4" s="1344"/>
      <c r="H4" s="1345"/>
      <c r="K4" s="1632"/>
    </row>
    <row r="5" spans="1:11" s="1346" customFormat="1" ht="15" customHeight="1">
      <c r="A5" s="3255"/>
      <c r="B5" s="3255"/>
      <c r="D5" s="1346" t="s">
        <v>2183</v>
      </c>
      <c r="E5" s="1347">
        <f>IF('CDLAC Points System'!C274="Yes",0.2,0)</f>
        <v>0.2</v>
      </c>
      <c r="F5" s="1344"/>
      <c r="H5" s="1345"/>
      <c r="K5" s="1633"/>
    </row>
    <row r="6" spans="1:11" s="1346" customFormat="1" ht="15" customHeight="1">
      <c r="A6" s="1496"/>
      <c r="B6" s="1496"/>
      <c r="D6" s="1346" t="s">
        <v>2184</v>
      </c>
      <c r="E6" s="1347">
        <f>IF(AND((Application!W464&gt;=(0.5*Application!G753)),Application!D210="Special Needs",(OR(Application!M354="Yes",Application!M355="Yes"))),0.2," ")</f>
        <v>0.2</v>
      </c>
      <c r="F6" s="1344"/>
      <c r="H6" s="1345"/>
      <c r="K6" s="1633"/>
    </row>
    <row r="7" spans="1:11" ht="15">
      <c r="A7" s="1336"/>
      <c r="B7" s="1336"/>
      <c r="C7" s="1334" t="s">
        <v>2186</v>
      </c>
      <c r="E7" s="1417">
        <f>E3-(E3*(E4+(MAX(E5,E6))))</f>
        <v>17651292.610526316</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18</v>
      </c>
      <c r="G11" s="1361">
        <v>0.9</v>
      </c>
      <c r="H11" s="1362"/>
      <c r="I11" s="1363">
        <f>E11*G11</f>
        <v>16.2</v>
      </c>
      <c r="J11" s="1354"/>
      <c r="K11" s="1358"/>
    </row>
    <row r="12" spans="1:11" ht="15">
      <c r="A12" s="1336"/>
      <c r="B12" s="1336"/>
      <c r="C12" s="1354" t="s">
        <v>1888</v>
      </c>
      <c r="D12" s="1354"/>
      <c r="E12" s="1414">
        <f>Application!BS635+Application!BS644+Application!CX658</f>
        <v>24</v>
      </c>
      <c r="G12" s="1361">
        <v>1</v>
      </c>
      <c r="H12" s="1362"/>
      <c r="I12" s="1363">
        <f>E12*G12</f>
        <v>24</v>
      </c>
      <c r="J12" s="1354"/>
    </row>
    <row r="13" spans="1:11" ht="15">
      <c r="A13" s="1336"/>
      <c r="B13" s="1336"/>
      <c r="C13" s="1354" t="s">
        <v>1889</v>
      </c>
      <c r="D13" s="1354"/>
      <c r="E13" s="1414">
        <f>Application!BX635+Application!BX644+Application!DC658</f>
        <v>26</v>
      </c>
      <c r="G13" s="1361">
        <v>1.25</v>
      </c>
      <c r="H13" s="1362"/>
      <c r="I13" s="1363">
        <f>E13*G13</f>
        <v>32.5</v>
      </c>
      <c r="J13" s="1354"/>
    </row>
    <row r="14" spans="1:11" ht="15">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68</v>
      </c>
      <c r="G16" s="1337"/>
      <c r="I16" s="1418">
        <f>SUM(I11:I15)</f>
        <v>72.7</v>
      </c>
    </row>
    <row r="17" spans="1:9" ht="15">
      <c r="A17" s="1336"/>
      <c r="B17" s="1336"/>
      <c r="E17" s="1337"/>
      <c r="I17" s="1365"/>
    </row>
    <row r="18" spans="1:9" ht="15">
      <c r="A18" s="1341" t="s">
        <v>1591</v>
      </c>
      <c r="B18" s="1341"/>
      <c r="C18" s="1366" t="s">
        <v>1892</v>
      </c>
      <c r="D18" s="1338"/>
      <c r="E18" s="1367">
        <f>E7/I16</f>
        <v>242796.32201549265</v>
      </c>
      <c r="F18" s="1368"/>
      <c r="G18" s="1369"/>
      <c r="H18" s="1370"/>
      <c r="I18" s="1365"/>
    </row>
    <row r="21" spans="1:9" ht="14.25" customHeight="1">
      <c r="A21" s="3256" t="s">
        <v>2181</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B1"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299" t="s">
        <v>1523</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0"/>
      <c r="B2" s="3300"/>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1" t="str">
        <f xml:space="preserve"> IF(T25=100%,'Sources and Basis Breakdown'!G2,'Sources and Basis Breakdown'!F2)</f>
        <v>30% PVC for New Const/
Rehabilitation
DDA/QCT
Building(s)</v>
      </c>
      <c r="U7" s="3301"/>
      <c r="V7" s="3301"/>
      <c r="W7" s="3301"/>
      <c r="X7" s="3301"/>
      <c r="Y7" s="3301" t="str">
        <f>IF(T25=100%," ",'Sources and Basis Breakdown'!G2)</f>
        <v>30% PVC for New Const/
Rehabilitation
NON-DDA/
NON-QCT Building(s)</v>
      </c>
      <c r="Z7" s="3301"/>
      <c r="AA7" s="3301"/>
      <c r="AB7" s="3301"/>
      <c r="AC7" s="3301"/>
      <c r="AD7" s="3301" t="str">
        <f xml:space="preserve"> IF(T25=100%, 'Sources and Basis Breakdown'!J2,'Sources and Basis Breakdown'!I2)</f>
        <v>30% PVC for Acquisition
DDA/QCT Building(s)</v>
      </c>
      <c r="AE7" s="3301"/>
      <c r="AF7" s="3301"/>
      <c r="AG7" s="3301"/>
      <c r="AH7" s="3301"/>
      <c r="AI7" s="3301" t="str">
        <f>IF(T25=100%," ",'Sources and Basis Breakdown'!J2)</f>
        <v>30% PVC for Acquisition
NON-DDA/
NON-QCT Building(s)</v>
      </c>
      <c r="AJ7" s="3301"/>
      <c r="AK7" s="3301"/>
      <c r="AL7" s="3301"/>
      <c r="AM7" s="330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1"/>
      <c r="U8" s="3301"/>
      <c r="V8" s="3301"/>
      <c r="W8" s="3301"/>
      <c r="X8" s="3301"/>
      <c r="Y8" s="3301"/>
      <c r="Z8" s="3301"/>
      <c r="AA8" s="3301"/>
      <c r="AB8" s="3301"/>
      <c r="AC8" s="3301"/>
      <c r="AD8" s="3301"/>
      <c r="AE8" s="3301"/>
      <c r="AF8" s="3301"/>
      <c r="AG8" s="3301"/>
      <c r="AH8" s="3301"/>
      <c r="AI8" s="3301"/>
      <c r="AJ8" s="3301"/>
      <c r="AK8" s="3301"/>
      <c r="AL8" s="3301"/>
      <c r="AM8" s="330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1"/>
      <c r="U9" s="3301"/>
      <c r="V9" s="3301"/>
      <c r="W9" s="3301"/>
      <c r="X9" s="3301"/>
      <c r="Y9" s="3301"/>
      <c r="Z9" s="3301"/>
      <c r="AA9" s="3301"/>
      <c r="AB9" s="3301"/>
      <c r="AC9" s="3301"/>
      <c r="AD9" s="3301"/>
      <c r="AE9" s="3301"/>
      <c r="AF9" s="3301"/>
      <c r="AG9" s="3301"/>
      <c r="AH9" s="3301"/>
      <c r="AI9" s="3301"/>
      <c r="AJ9" s="3301"/>
      <c r="AK9" s="3301"/>
      <c r="AL9" s="3301"/>
      <c r="AM9" s="330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9" t="s">
        <v>393</v>
      </c>
      <c r="C11" s="3270"/>
      <c r="D11" s="3270"/>
      <c r="E11" s="3270"/>
      <c r="F11" s="3270"/>
      <c r="G11" s="3270"/>
      <c r="H11" s="3270"/>
      <c r="I11" s="3270"/>
      <c r="J11" s="3270"/>
      <c r="K11" s="3270"/>
      <c r="L11" s="3270"/>
      <c r="M11" s="3270"/>
      <c r="N11" s="3270"/>
      <c r="O11" s="3270"/>
      <c r="P11" s="3270"/>
      <c r="Q11" s="3270"/>
      <c r="R11" s="3270"/>
      <c r="S11" s="3271"/>
      <c r="T11" s="3302">
        <f>IF('Sources and Basis Breakdown'!F107=0,'Sources and Basis Breakdown'!E107,'Sources and Basis Breakdown'!F107)</f>
        <v>32607919.356476083</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94" t="s">
        <v>530</v>
      </c>
      <c r="C12" s="3295"/>
      <c r="D12" s="3295"/>
      <c r="E12" s="3295"/>
      <c r="F12" s="3295"/>
      <c r="G12" s="3295"/>
      <c r="H12" s="3295"/>
      <c r="I12" s="3295"/>
      <c r="J12" s="3295"/>
      <c r="K12" s="3295"/>
      <c r="L12" s="3295"/>
      <c r="M12" s="3295"/>
      <c r="N12" s="3295"/>
      <c r="O12" s="3295"/>
      <c r="P12" s="3295"/>
      <c r="Q12" s="3295"/>
      <c r="R12" s="3295"/>
      <c r="S12" s="3296"/>
      <c r="T12" s="3257"/>
      <c r="U12" s="3258"/>
      <c r="V12" s="3258"/>
      <c r="W12" s="3258"/>
      <c r="X12" s="3259"/>
      <c r="Y12" s="3257"/>
      <c r="Z12" s="3258"/>
      <c r="AA12" s="3258"/>
      <c r="AB12" s="3258"/>
      <c r="AC12" s="3259"/>
      <c r="AD12" s="3257"/>
      <c r="AE12" s="3258"/>
      <c r="AF12" s="3258"/>
      <c r="AG12" s="3258"/>
      <c r="AH12" s="3259"/>
      <c r="AI12" s="3257"/>
      <c r="AJ12" s="3258"/>
      <c r="AK12" s="3258"/>
      <c r="AL12" s="3258"/>
      <c r="AM12" s="325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297" t="s">
        <v>531</v>
      </c>
      <c r="D13" s="3297"/>
      <c r="E13" s="3297"/>
      <c r="F13" s="3297"/>
      <c r="G13" s="3297"/>
      <c r="H13" s="3297"/>
      <c r="I13" s="3297"/>
      <c r="J13" s="3297"/>
      <c r="K13" s="3297"/>
      <c r="L13" s="3297"/>
      <c r="M13" s="3297"/>
      <c r="N13" s="3297"/>
      <c r="O13" s="3297"/>
      <c r="P13" s="3297"/>
      <c r="Q13" s="3297"/>
      <c r="R13" s="3297"/>
      <c r="S13" s="3298"/>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297" t="s">
        <v>532</v>
      </c>
      <c r="D14" s="3297"/>
      <c r="E14" s="3297"/>
      <c r="F14" s="3297"/>
      <c r="G14" s="3297"/>
      <c r="H14" s="3297"/>
      <c r="I14" s="3297"/>
      <c r="J14" s="3297"/>
      <c r="K14" s="3297"/>
      <c r="L14" s="3297"/>
      <c r="M14" s="3297"/>
      <c r="N14" s="3297"/>
      <c r="O14" s="3297"/>
      <c r="P14" s="3297"/>
      <c r="Q14" s="3297"/>
      <c r="R14" s="3297"/>
      <c r="S14" s="3298"/>
      <c r="T14" s="3260"/>
      <c r="U14" s="3261"/>
      <c r="V14" s="3261"/>
      <c r="W14" s="3261"/>
      <c r="X14" s="3261"/>
      <c r="Y14" s="3260"/>
      <c r="Z14" s="3261"/>
      <c r="AA14" s="3261"/>
      <c r="AB14" s="3261"/>
      <c r="AC14" s="3261"/>
      <c r="AD14" s="3261"/>
      <c r="AE14" s="3261"/>
      <c r="AF14" s="3261"/>
      <c r="AG14" s="3261"/>
      <c r="AH14" s="3261"/>
      <c r="AI14" s="3261"/>
      <c r="AJ14" s="3261"/>
      <c r="AK14" s="3261"/>
      <c r="AL14" s="3261"/>
      <c r="AM14" s="326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297" t="s">
        <v>533</v>
      </c>
      <c r="D15" s="3297"/>
      <c r="E15" s="3297"/>
      <c r="F15" s="3297"/>
      <c r="G15" s="3297"/>
      <c r="H15" s="3297"/>
      <c r="I15" s="3297"/>
      <c r="J15" s="3297"/>
      <c r="K15" s="3297"/>
      <c r="L15" s="3297"/>
      <c r="M15" s="3297"/>
      <c r="N15" s="3297"/>
      <c r="O15" s="3297"/>
      <c r="P15" s="3297"/>
      <c r="Q15" s="3297"/>
      <c r="R15" s="3297"/>
      <c r="S15" s="3298"/>
      <c r="T15" s="3260"/>
      <c r="U15" s="3261"/>
      <c r="V15" s="3261"/>
      <c r="W15" s="3261"/>
      <c r="X15" s="3261"/>
      <c r="Y15" s="3260"/>
      <c r="Z15" s="3261"/>
      <c r="AA15" s="3261"/>
      <c r="AB15" s="3261"/>
      <c r="AC15" s="3261"/>
      <c r="AD15" s="3261"/>
      <c r="AE15" s="3261"/>
      <c r="AF15" s="3261"/>
      <c r="AG15" s="3261"/>
      <c r="AH15" s="3261"/>
      <c r="AI15" s="3261"/>
      <c r="AJ15" s="3261"/>
      <c r="AK15" s="3261"/>
      <c r="AL15" s="3261"/>
      <c r="AM15" s="326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297" t="s">
        <v>864</v>
      </c>
      <c r="D16" s="3297"/>
      <c r="E16" s="3297"/>
      <c r="F16" s="3297"/>
      <c r="G16" s="3297"/>
      <c r="H16" s="3297"/>
      <c r="I16" s="3297"/>
      <c r="J16" s="3297"/>
      <c r="K16" s="3297"/>
      <c r="L16" s="3297"/>
      <c r="M16" s="3297"/>
      <c r="N16" s="3297"/>
      <c r="O16" s="3297"/>
      <c r="P16" s="3297"/>
      <c r="Q16" s="3297"/>
      <c r="R16" s="3297"/>
      <c r="S16" s="3298"/>
      <c r="T16" s="3260"/>
      <c r="U16" s="3261"/>
      <c r="V16" s="3261"/>
      <c r="W16" s="3261"/>
      <c r="X16" s="3261"/>
      <c r="Y16" s="3260"/>
      <c r="Z16" s="3261"/>
      <c r="AA16" s="3261"/>
      <c r="AB16" s="3261"/>
      <c r="AC16" s="3261"/>
      <c r="AD16" s="3261"/>
      <c r="AE16" s="3261"/>
      <c r="AF16" s="3261"/>
      <c r="AG16" s="3261"/>
      <c r="AH16" s="3261"/>
      <c r="AI16" s="3261"/>
      <c r="AJ16" s="3261"/>
      <c r="AK16" s="3261"/>
      <c r="AL16" s="3261"/>
      <c r="AM16" s="326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297" t="s">
        <v>534</v>
      </c>
      <c r="D17" s="3297"/>
      <c r="E17" s="3297"/>
      <c r="F17" s="3297"/>
      <c r="G17" s="3297"/>
      <c r="H17" s="3297"/>
      <c r="I17" s="3297"/>
      <c r="J17" s="3297"/>
      <c r="K17" s="3297"/>
      <c r="L17" s="3297"/>
      <c r="M17" s="3297"/>
      <c r="N17" s="3297"/>
      <c r="O17" s="3297"/>
      <c r="P17" s="3297"/>
      <c r="Q17" s="3297"/>
      <c r="R17" s="3297"/>
      <c r="S17" s="3298"/>
      <c r="T17" s="3260"/>
      <c r="U17" s="3261"/>
      <c r="V17" s="3261"/>
      <c r="W17" s="3261"/>
      <c r="X17" s="3261"/>
      <c r="Y17" s="3260"/>
      <c r="Z17" s="3261"/>
      <c r="AA17" s="3261"/>
      <c r="AB17" s="3261"/>
      <c r="AC17" s="3261"/>
      <c r="AD17" s="3261"/>
      <c r="AE17" s="3261"/>
      <c r="AF17" s="3261"/>
      <c r="AG17" s="3261"/>
      <c r="AH17" s="3261"/>
      <c r="AI17" s="3261"/>
      <c r="AJ17" s="3261"/>
      <c r="AK17" s="3261"/>
      <c r="AL17" s="3261"/>
      <c r="AM17" s="326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2" t="s">
        <v>1039</v>
      </c>
      <c r="D18" s="3292"/>
      <c r="E18" s="3292"/>
      <c r="F18" s="3292"/>
      <c r="G18" s="3292"/>
      <c r="H18" s="3292"/>
      <c r="I18" s="3292"/>
      <c r="J18" s="3292"/>
      <c r="K18" s="3292"/>
      <c r="L18" s="3292"/>
      <c r="M18" s="3292"/>
      <c r="N18" s="3292"/>
      <c r="O18" s="3292"/>
      <c r="P18" s="3292"/>
      <c r="Q18" s="3292"/>
      <c r="R18" s="3292"/>
      <c r="S18" s="3293"/>
      <c r="T18" s="3260"/>
      <c r="U18" s="3261"/>
      <c r="V18" s="3261"/>
      <c r="W18" s="3261"/>
      <c r="X18" s="3261"/>
      <c r="Y18" s="3260"/>
      <c r="Z18" s="3261"/>
      <c r="AA18" s="3261"/>
      <c r="AB18" s="3261"/>
      <c r="AC18" s="3261"/>
      <c r="AD18" s="3261"/>
      <c r="AE18" s="3261"/>
      <c r="AF18" s="3261"/>
      <c r="AG18" s="3261"/>
      <c r="AH18" s="3261"/>
      <c r="AI18" s="3261"/>
      <c r="AJ18" s="3261"/>
      <c r="AK18" s="3261"/>
      <c r="AL18" s="3261"/>
      <c r="AM18" s="326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2" t="s">
        <v>1039</v>
      </c>
      <c r="D19" s="3292"/>
      <c r="E19" s="3292"/>
      <c r="F19" s="3292"/>
      <c r="G19" s="3292"/>
      <c r="H19" s="3292"/>
      <c r="I19" s="3292"/>
      <c r="J19" s="3292"/>
      <c r="K19" s="3292"/>
      <c r="L19" s="3292"/>
      <c r="M19" s="3292"/>
      <c r="N19" s="3292"/>
      <c r="O19" s="3292"/>
      <c r="P19" s="3292"/>
      <c r="Q19" s="3292"/>
      <c r="R19" s="3292"/>
      <c r="S19" s="3293"/>
      <c r="T19" s="3260"/>
      <c r="U19" s="3261"/>
      <c r="V19" s="3261"/>
      <c r="W19" s="3261"/>
      <c r="X19" s="3261"/>
      <c r="Y19" s="3260"/>
      <c r="Z19" s="3261"/>
      <c r="AA19" s="3261"/>
      <c r="AB19" s="3261"/>
      <c r="AC19" s="3261"/>
      <c r="AD19" s="3261"/>
      <c r="AE19" s="3261"/>
      <c r="AF19" s="3261"/>
      <c r="AG19" s="3261"/>
      <c r="AH19" s="3261"/>
      <c r="AI19" s="3261"/>
      <c r="AJ19" s="3261"/>
      <c r="AK19" s="3261"/>
      <c r="AL19" s="3261"/>
      <c r="AM19" s="326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9" t="s">
        <v>535</v>
      </c>
      <c r="C20" s="3270"/>
      <c r="D20" s="3270"/>
      <c r="E20" s="3270"/>
      <c r="F20" s="3270"/>
      <c r="G20" s="3270"/>
      <c r="H20" s="3270"/>
      <c r="I20" s="3270"/>
      <c r="J20" s="3270"/>
      <c r="K20" s="3270"/>
      <c r="L20" s="3270"/>
      <c r="M20" s="3270"/>
      <c r="N20" s="3270"/>
      <c r="O20" s="3270"/>
      <c r="P20" s="3270"/>
      <c r="Q20" s="3270"/>
      <c r="R20" s="3270"/>
      <c r="S20" s="3271"/>
      <c r="T20" s="3262">
        <f>SUM(T13:X19)</f>
        <v>0</v>
      </c>
      <c r="U20" s="3263"/>
      <c r="V20" s="3263"/>
      <c r="W20" s="3263"/>
      <c r="X20" s="3263"/>
      <c r="Y20" s="3262">
        <f>SUM(Y13:AC19)</f>
        <v>0</v>
      </c>
      <c r="Z20" s="3263"/>
      <c r="AA20" s="3263"/>
      <c r="AB20" s="3263"/>
      <c r="AC20" s="3263"/>
      <c r="AD20" s="3264">
        <f>SUM(AD13:AH19)</f>
        <v>0</v>
      </c>
      <c r="AE20" s="3265"/>
      <c r="AF20" s="3265"/>
      <c r="AG20" s="3265"/>
      <c r="AH20" s="3262"/>
      <c r="AI20" s="3264">
        <f>SUM(AI13:AM19)</f>
        <v>0</v>
      </c>
      <c r="AJ20" s="3265"/>
      <c r="AK20" s="3265"/>
      <c r="AL20" s="3265"/>
      <c r="AM20" s="326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9" t="s">
        <v>1495</v>
      </c>
      <c r="C21" s="3270"/>
      <c r="D21" s="3270"/>
      <c r="E21" s="3270"/>
      <c r="F21" s="3270"/>
      <c r="G21" s="3270"/>
      <c r="H21" s="3270"/>
      <c r="I21" s="3270"/>
      <c r="J21" s="3270"/>
      <c r="K21" s="3270"/>
      <c r="L21" s="3270"/>
      <c r="M21" s="3270"/>
      <c r="N21" s="3270"/>
      <c r="O21" s="3270"/>
      <c r="P21" s="3270"/>
      <c r="Q21" s="3270"/>
      <c r="R21" s="3270"/>
      <c r="S21" s="3271"/>
      <c r="T21" s="3260"/>
      <c r="U21" s="3261"/>
      <c r="V21" s="3261"/>
      <c r="W21" s="3261"/>
      <c r="X21" s="3261"/>
      <c r="Y21" s="3260"/>
      <c r="Z21" s="3261"/>
      <c r="AA21" s="3261"/>
      <c r="AB21" s="3261"/>
      <c r="AC21" s="3261"/>
      <c r="AD21" s="3257"/>
      <c r="AE21" s="3258"/>
      <c r="AF21" s="3258"/>
      <c r="AG21" s="3258"/>
      <c r="AH21" s="3259"/>
      <c r="AI21" s="3257"/>
      <c r="AJ21" s="3258"/>
      <c r="AK21" s="3258"/>
      <c r="AL21" s="3258"/>
      <c r="AM21" s="325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9" t="s">
        <v>536</v>
      </c>
      <c r="C22" s="3270"/>
      <c r="D22" s="3270"/>
      <c r="E22" s="3270"/>
      <c r="F22" s="3270"/>
      <c r="G22" s="3270"/>
      <c r="H22" s="3270"/>
      <c r="I22" s="3270"/>
      <c r="J22" s="3270"/>
      <c r="K22" s="3270"/>
      <c r="L22" s="3270"/>
      <c r="M22" s="3270"/>
      <c r="N22" s="3270"/>
      <c r="O22" s="3270"/>
      <c r="P22" s="3270"/>
      <c r="Q22" s="3270"/>
      <c r="R22" s="3270"/>
      <c r="S22" s="3271"/>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2" t="s">
        <v>537</v>
      </c>
      <c r="C23" s="3273"/>
      <c r="D23" s="3273"/>
      <c r="E23" s="3273"/>
      <c r="F23" s="3273"/>
      <c r="G23" s="3273"/>
      <c r="H23" s="3273"/>
      <c r="I23" s="3273"/>
      <c r="J23" s="3273"/>
      <c r="K23" s="3273"/>
      <c r="L23" s="3273"/>
      <c r="M23" s="3273"/>
      <c r="N23" s="3273"/>
      <c r="O23" s="3273"/>
      <c r="P23" s="3273"/>
      <c r="Q23" s="3273"/>
      <c r="R23" s="3273"/>
      <c r="S23" s="3274"/>
      <c r="T23" s="3262">
        <f>T11+T22</f>
        <v>32607919.356476083</v>
      </c>
      <c r="U23" s="3263"/>
      <c r="V23" s="3263"/>
      <c r="W23" s="3263"/>
      <c r="X23" s="3263"/>
      <c r="Y23" s="3262">
        <f>Y11+Y22</f>
        <v>0</v>
      </c>
      <c r="Z23" s="3263"/>
      <c r="AA23" s="3263"/>
      <c r="AB23" s="3263"/>
      <c r="AC23" s="3263"/>
      <c r="AD23" s="3262">
        <f>AD11+AD22</f>
        <v>0</v>
      </c>
      <c r="AE23" s="3263"/>
      <c r="AF23" s="3263"/>
      <c r="AG23" s="3263"/>
      <c r="AH23" s="3263"/>
      <c r="AI23" s="3262">
        <f>AI11+AI22</f>
        <v>0</v>
      </c>
      <c r="AJ23" s="3263"/>
      <c r="AK23" s="3263"/>
      <c r="AL23" s="3263"/>
      <c r="AM23" s="326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9" t="s">
        <v>1040</v>
      </c>
      <c r="C24" s="3270"/>
      <c r="D24" s="3270"/>
      <c r="E24" s="3270"/>
      <c r="F24" s="3270"/>
      <c r="G24" s="3270"/>
      <c r="H24" s="3270"/>
      <c r="I24" s="3270"/>
      <c r="J24" s="3270"/>
      <c r="K24" s="3270"/>
      <c r="L24" s="3270"/>
      <c r="M24" s="3270"/>
      <c r="N24" s="3270"/>
      <c r="O24" s="3270"/>
      <c r="P24" s="3270"/>
      <c r="Q24" s="3270"/>
      <c r="R24" s="3270"/>
      <c r="S24" s="3271"/>
      <c r="T24" s="3264">
        <f>Application!AJ1032</f>
        <v>61218690.980000004</v>
      </c>
      <c r="U24" s="3265"/>
      <c r="V24" s="3265"/>
      <c r="W24" s="3265"/>
      <c r="X24" s="3265"/>
      <c r="Y24" s="3265"/>
      <c r="Z24" s="3265"/>
      <c r="AA24" s="3265"/>
      <c r="AB24" s="3265"/>
      <c r="AC24" s="3265"/>
      <c r="AD24" s="3265"/>
      <c r="AE24" s="3265"/>
      <c r="AF24" s="3265"/>
      <c r="AG24" s="3265"/>
      <c r="AH24" s="3265"/>
      <c r="AI24" s="3265"/>
      <c r="AJ24" s="3265"/>
      <c r="AK24" s="3265"/>
      <c r="AL24" s="3265"/>
      <c r="AM24" s="326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76" t="s">
        <v>1496</v>
      </c>
      <c r="C25" s="3277"/>
      <c r="D25" s="3277"/>
      <c r="E25" s="3277"/>
      <c r="F25" s="3277"/>
      <c r="G25" s="3277"/>
      <c r="H25" s="3277"/>
      <c r="I25" s="3277"/>
      <c r="J25" s="3277"/>
      <c r="K25" s="3277"/>
      <c r="L25" s="3277"/>
      <c r="M25" s="3277"/>
      <c r="N25" s="3277"/>
      <c r="O25" s="3277"/>
      <c r="P25" s="3277"/>
      <c r="Q25" s="3277"/>
      <c r="R25" s="3277"/>
      <c r="S25" s="3278"/>
      <c r="T25" s="3310">
        <f>IF(OR(Application!T195="yes",Application!T194="yes"),1.3,1)</f>
        <v>1.3</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9" t="s">
        <v>538</v>
      </c>
      <c r="C26" s="3270"/>
      <c r="D26" s="3270"/>
      <c r="E26" s="3270"/>
      <c r="F26" s="3270"/>
      <c r="G26" s="3270"/>
      <c r="H26" s="3270"/>
      <c r="I26" s="3270"/>
      <c r="J26" s="3270"/>
      <c r="K26" s="3270"/>
      <c r="L26" s="3270"/>
      <c r="M26" s="3270"/>
      <c r="N26" s="3270"/>
      <c r="O26" s="3270"/>
      <c r="P26" s="3270"/>
      <c r="Q26" s="3270"/>
      <c r="R26" s="3270"/>
      <c r="S26" s="3271"/>
      <c r="T26" s="3313">
        <f>T23*T25</f>
        <v>42390295.163418911</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79" t="s">
        <v>447</v>
      </c>
      <c r="C27" s="3280"/>
      <c r="D27" s="3280"/>
      <c r="E27" s="3280"/>
      <c r="F27" s="3280"/>
      <c r="G27" s="3280"/>
      <c r="H27" s="3280"/>
      <c r="I27" s="3280"/>
      <c r="J27" s="3280"/>
      <c r="K27" s="3280"/>
      <c r="L27" s="3280"/>
      <c r="M27" s="3280"/>
      <c r="N27" s="3280"/>
      <c r="O27" s="3280"/>
      <c r="P27" s="3280"/>
      <c r="Q27" s="3280"/>
      <c r="R27" s="3280"/>
      <c r="S27" s="3281"/>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9" t="s">
        <v>539</v>
      </c>
      <c r="C28" s="3270"/>
      <c r="D28" s="3270"/>
      <c r="E28" s="3270"/>
      <c r="F28" s="3270"/>
      <c r="G28" s="3270"/>
      <c r="H28" s="3270"/>
      <c r="I28" s="3270"/>
      <c r="J28" s="3270"/>
      <c r="K28" s="3270"/>
      <c r="L28" s="3270"/>
      <c r="M28" s="3270"/>
      <c r="N28" s="3270"/>
      <c r="O28" s="3270"/>
      <c r="P28" s="3270"/>
      <c r="Q28" s="3270"/>
      <c r="R28" s="3270"/>
      <c r="S28" s="3271"/>
      <c r="T28" s="3282">
        <f>IF(ISERROR((T26*T27)),0,(T26*T27))</f>
        <v>42390295.163418911</v>
      </c>
      <c r="U28" s="3283"/>
      <c r="V28" s="3283"/>
      <c r="W28" s="3283"/>
      <c r="X28" s="3283"/>
      <c r="Y28" s="3282">
        <f>IF(ISERROR((Y26*Y27)),0,(Y26*Y27))</f>
        <v>0</v>
      </c>
      <c r="Z28" s="3283"/>
      <c r="AA28" s="3283"/>
      <c r="AB28" s="3283"/>
      <c r="AC28" s="3283"/>
      <c r="AD28" s="3282">
        <f>IF(ISERROR((AD26*AD27)),0,(AD26*AD27))</f>
        <v>0</v>
      </c>
      <c r="AE28" s="3283"/>
      <c r="AF28" s="3283"/>
      <c r="AG28" s="3283"/>
      <c r="AH28" s="3283"/>
      <c r="AI28" s="3282">
        <f>IF(ISERROR((AI26*AI27)),0,(AI26*AI27))</f>
        <v>0</v>
      </c>
      <c r="AJ28" s="3283"/>
      <c r="AK28" s="3283"/>
      <c r="AL28" s="3283"/>
      <c r="AM28" s="328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9" t="s">
        <v>556</v>
      </c>
      <c r="C29" s="3270"/>
      <c r="D29" s="3270"/>
      <c r="E29" s="3270"/>
      <c r="F29" s="3270"/>
      <c r="G29" s="3270"/>
      <c r="H29" s="3270"/>
      <c r="I29" s="3270"/>
      <c r="J29" s="3270"/>
      <c r="K29" s="3270"/>
      <c r="L29" s="3270"/>
      <c r="M29" s="3270"/>
      <c r="N29" s="3270"/>
      <c r="O29" s="3270"/>
      <c r="P29" s="3270"/>
      <c r="Q29" s="3270"/>
      <c r="R29" s="3270"/>
      <c r="S29" s="3271"/>
      <c r="T29" s="3264">
        <f>T28+Y28+AD28+AI28</f>
        <v>42390295.163418911</v>
      </c>
      <c r="U29" s="3265"/>
      <c r="V29" s="3265"/>
      <c r="W29" s="3265"/>
      <c r="X29" s="3265"/>
      <c r="Y29" s="3265"/>
      <c r="Z29" s="3265"/>
      <c r="AA29" s="3265"/>
      <c r="AB29" s="3265"/>
      <c r="AC29" s="3265"/>
      <c r="AD29" s="3265"/>
      <c r="AE29" s="3265"/>
      <c r="AF29" s="3265"/>
      <c r="AG29" s="3265"/>
      <c r="AH29" s="3265"/>
      <c r="AI29" s="3265"/>
      <c r="AJ29" s="3265"/>
      <c r="AK29" s="3265"/>
      <c r="AL29" s="3265"/>
      <c r="AM29" s="326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5" t="s">
        <v>1498</v>
      </c>
      <c r="C30" s="3275"/>
      <c r="D30" s="3275"/>
      <c r="E30" s="3275"/>
      <c r="F30" s="3275"/>
      <c r="G30" s="3275"/>
      <c r="H30" s="3275"/>
      <c r="I30" s="3275"/>
      <c r="J30" s="3275"/>
      <c r="K30" s="3275"/>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5" t="s">
        <v>1497</v>
      </c>
      <c r="C31" s="3275"/>
      <c r="D31" s="3275"/>
      <c r="E31" s="3275"/>
      <c r="F31" s="3275"/>
      <c r="G31" s="3275"/>
      <c r="H31" s="3275"/>
      <c r="I31" s="3275"/>
      <c r="J31" s="3275"/>
      <c r="K31" s="3275"/>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1" t="s">
        <v>1346</v>
      </c>
      <c r="Z35" s="3301"/>
      <c r="AA35" s="3301"/>
      <c r="AB35" s="3301"/>
      <c r="AC35" s="3301"/>
      <c r="AD35" s="3327" t="s">
        <v>380</v>
      </c>
      <c r="AE35" s="3327"/>
      <c r="AF35" s="3327"/>
      <c r="AG35" s="3327"/>
      <c r="AH35" s="332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1"/>
      <c r="Z36" s="3301"/>
      <c r="AA36" s="3301"/>
      <c r="AB36" s="3301"/>
      <c r="AC36" s="3301"/>
      <c r="AD36" s="3327"/>
      <c r="AE36" s="3327"/>
      <c r="AF36" s="3327"/>
      <c r="AG36" s="3327"/>
      <c r="AH36" s="332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1"/>
      <c r="Z37" s="3301"/>
      <c r="AA37" s="3301"/>
      <c r="AB37" s="3301"/>
      <c r="AC37" s="3301"/>
      <c r="AD37" s="3327"/>
      <c r="AE37" s="3327"/>
      <c r="AF37" s="3327"/>
      <c r="AG37" s="3327"/>
      <c r="AH37" s="332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9" t="s">
        <v>539</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63">
        <f>IF(T24&gt;=(T23+Y23+AD23+AI23),T28+Y28,0)</f>
        <v>42390295.163418911</v>
      </c>
      <c r="Z38" s="3263"/>
      <c r="AA38" s="3263"/>
      <c r="AB38" s="3263"/>
      <c r="AC38" s="3263"/>
      <c r="AD38" s="3263">
        <f>IF(T24&gt;=(T23+Y23+AD23+AI23),AD28+AI28,0)</f>
        <v>0</v>
      </c>
      <c r="AE38" s="3263"/>
      <c r="AF38" s="3263"/>
      <c r="AG38" s="3263"/>
      <c r="AH38" s="326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9" t="s">
        <v>2180</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328">
        <v>0.04</v>
      </c>
      <c r="Z39" s="3328"/>
      <c r="AA39" s="3328"/>
      <c r="AB39" s="3328"/>
      <c r="AC39" s="3328"/>
      <c r="AD39" s="3328">
        <v>0.04</v>
      </c>
      <c r="AE39" s="3328"/>
      <c r="AF39" s="3328"/>
      <c r="AG39" s="3328"/>
      <c r="AH39" s="332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9" t="s">
        <v>677</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63">
        <f>ROUND(Y38*Y39,0)</f>
        <v>1695612</v>
      </c>
      <c r="Z40" s="3263"/>
      <c r="AA40" s="3263"/>
      <c r="AB40" s="3263"/>
      <c r="AC40" s="3263"/>
      <c r="AD40" s="3262">
        <f>ROUND(AD38*AD39,0)</f>
        <v>0</v>
      </c>
      <c r="AE40" s="3263"/>
      <c r="AF40" s="3263"/>
      <c r="AG40" s="3263"/>
      <c r="AH40" s="326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9" t="s">
        <v>678</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284">
        <f>Y40+AD40</f>
        <v>1695612</v>
      </c>
      <c r="Z41" s="3285"/>
      <c r="AA41" s="3285"/>
      <c r="AB41" s="3285"/>
      <c r="AC41" s="3285"/>
      <c r="AD41" s="3285"/>
      <c r="AE41" s="3285"/>
      <c r="AF41" s="3285"/>
      <c r="AG41" s="3285"/>
      <c r="AH41" s="328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67" t="s">
        <v>1512</v>
      </c>
      <c r="B44" s="3267"/>
      <c r="C44" s="3267"/>
      <c r="D44" s="3267"/>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7"/>
      <c r="AO44" s="3267"/>
      <c r="AP44" s="3267"/>
      <c r="AQ44" s="3267"/>
      <c r="AR44" s="3267"/>
      <c r="AS44" s="3267"/>
      <c r="AT44" s="3267"/>
      <c r="AU44" s="3267"/>
      <c r="AV44" s="3267"/>
      <c r="AW44" s="3267"/>
      <c r="AX44" s="3267"/>
      <c r="AY44" s="3267"/>
      <c r="AZ44" s="3267"/>
      <c r="BA44" s="3267"/>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7">
        <f>'Sources and Uses Budget'!B105-'Sources and Uses Budget'!B15</f>
        <v>34506827.389761336</v>
      </c>
      <c r="AC47" s="3288"/>
      <c r="AD47" s="3288"/>
      <c r="AE47" s="3288"/>
      <c r="AF47" s="328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7">
        <f>Application!AO649-MIN('Sources and Uses Budget'!B15,Application!AG394)</f>
        <v>11394971.288427861</v>
      </c>
      <c r="AC48" s="3288"/>
      <c r="AD48" s="3288"/>
      <c r="AE48" s="3288"/>
      <c r="AF48" s="328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7">
        <f>AB47-AB48</f>
        <v>23111856.101333477</v>
      </c>
      <c r="AC49" s="3288"/>
      <c r="AD49" s="3288"/>
      <c r="AE49" s="3288"/>
      <c r="AF49" s="328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0">
        <f>([9]Summary!$B$40-[9]Summary!$B$43)/([9]Summary!$B$37*10)</f>
        <v>0.90262802962811939</v>
      </c>
      <c r="AC50" s="3321"/>
      <c r="AD50" s="3321"/>
      <c r="AE50" s="3321"/>
      <c r="AF50" s="332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3" t="s">
        <v>2376</v>
      </c>
      <c r="F51" s="3323"/>
      <c r="G51" s="3323"/>
      <c r="H51" s="3323"/>
      <c r="I51" s="3323"/>
      <c r="J51" s="3323"/>
      <c r="K51" s="3323"/>
      <c r="L51" s="3323"/>
      <c r="M51" s="3323"/>
      <c r="N51" s="3323"/>
      <c r="O51" s="3323"/>
      <c r="P51" s="3323"/>
      <c r="Q51" s="3323"/>
      <c r="R51" s="3323"/>
      <c r="S51" s="3323"/>
      <c r="T51" s="3323"/>
      <c r="U51" s="3323"/>
      <c r="V51" s="3323"/>
      <c r="W51" s="3323"/>
      <c r="X51" s="3323"/>
      <c r="Y51" s="3323"/>
      <c r="Z51" s="332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3"/>
      <c r="F52" s="3323"/>
      <c r="G52" s="3323"/>
      <c r="H52" s="3323"/>
      <c r="I52" s="3323"/>
      <c r="J52" s="3323"/>
      <c r="K52" s="3323"/>
      <c r="L52" s="3323"/>
      <c r="M52" s="3323"/>
      <c r="N52" s="3323"/>
      <c r="O52" s="3323"/>
      <c r="P52" s="3323"/>
      <c r="Q52" s="3323"/>
      <c r="R52" s="3323"/>
      <c r="S52" s="3323"/>
      <c r="T52" s="3323"/>
      <c r="U52" s="3323"/>
      <c r="V52" s="3323"/>
      <c r="W52" s="3323"/>
      <c r="X52" s="3323"/>
      <c r="Y52" s="3323"/>
      <c r="Z52" s="332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7">
        <f>ROUND(IF(ISERROR((AB49/AB50)),0,(AB49/AB50)),0)</f>
        <v>25605072</v>
      </c>
      <c r="AC54" s="3288"/>
      <c r="AD54" s="3288"/>
      <c r="AE54" s="3288"/>
      <c r="AF54" s="328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7">
        <f>(AB54/10)</f>
        <v>2560507.2000000002</v>
      </c>
      <c r="AC55" s="3288"/>
      <c r="AD55" s="3288"/>
      <c r="AE55" s="3288"/>
      <c r="AF55" s="328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4">
        <f>(IF((Y41&lt;AB55),Y41,AB55))</f>
        <v>1695612</v>
      </c>
      <c r="AC56" s="3325"/>
      <c r="AD56" s="3325"/>
      <c r="AE56" s="3325"/>
      <c r="AF56" s="332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7">
        <f>ROUND((10*AB56*AB50),0)</f>
        <v>15305069</v>
      </c>
      <c r="AC57" s="3288"/>
      <c r="AD57" s="3288"/>
      <c r="AE57" s="3288"/>
      <c r="AF57" s="328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5">
        <f>AB49-AB57</f>
        <v>7806787.1013334766</v>
      </c>
      <c r="AC59" s="3315"/>
      <c r="AD59" s="3315"/>
      <c r="AE59" s="3315"/>
      <c r="AF59" s="331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67" t="str">
        <f>IF(Application!AP204="yes","Farmworker State Credit", "State Credit" )</f>
        <v>State Credit</v>
      </c>
      <c r="B61" s="3267"/>
      <c r="C61" s="3267"/>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16" t="s">
        <v>1068</v>
      </c>
      <c r="Z63" s="3316"/>
      <c r="AA63" s="3316"/>
      <c r="AB63" s="3316"/>
      <c r="AC63" s="3316"/>
      <c r="AD63" s="3316" t="s">
        <v>380</v>
      </c>
      <c r="AE63" s="3316"/>
      <c r="AF63" s="3316"/>
      <c r="AG63" s="3316"/>
      <c r="AH63" s="331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17">
        <f>IF(Application!Z204="(select)",0,((T23*T27)+Y28))</f>
        <v>32607919.356476083</v>
      </c>
      <c r="Z64" s="3318"/>
      <c r="AA64" s="3318"/>
      <c r="AB64" s="3318"/>
      <c r="AC64" s="3319"/>
      <c r="AD64" s="3317">
        <f>IF(AND(Application!AP204="yes",Application!M357="yes"),AD28+AI28,0)</f>
        <v>0</v>
      </c>
      <c r="AE64" s="3318"/>
      <c r="AF64" s="3318"/>
      <c r="AG64" s="3318"/>
      <c r="AH64" s="331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4">
        <f>IF(Application!AP204="yes",0.75,IF(Application!Z203="15% set-aside",0.13,IF(Application!Z203="15% set-aside with qualifying low value rehab",0.95,0.3)))</f>
        <v>0.3</v>
      </c>
      <c r="Z67" s="3334"/>
      <c r="AA67" s="3334"/>
      <c r="AB67" s="3334"/>
      <c r="AC67" s="3334"/>
      <c r="AD67" s="3334">
        <f>IF(Application!AP204="yes",0.75,IF(Application!Z203="15% set-aside with qualifying low value rehab", 0.95,0.13))</f>
        <v>0.13</v>
      </c>
      <c r="AE67" s="3334"/>
      <c r="AF67" s="3334"/>
      <c r="AG67" s="3334"/>
      <c r="AH67" s="333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35">
        <f>ROUND(Y64*Y67,0)</f>
        <v>9782376</v>
      </c>
      <c r="Z68" s="3336"/>
      <c r="AA68" s="3336"/>
      <c r="AB68" s="3336"/>
      <c r="AC68" s="3336"/>
      <c r="AD68" s="3335" t="str">
        <f>IF(Application!D210="At-Risk",AD64*AD67,"$0")</f>
        <v>$0</v>
      </c>
      <c r="AE68" s="3336"/>
      <c r="AF68" s="3336"/>
      <c r="AG68" s="3336"/>
      <c r="AH68" s="333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0">
        <v>0.85</v>
      </c>
      <c r="AC71" s="3321"/>
      <c r="AD71" s="3321"/>
      <c r="AE71" s="3321"/>
      <c r="AF71" s="332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7" t="s">
        <v>1483</v>
      </c>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9">
        <f>ROUND(IF(ISERROR((AB59/AB71)),0,(AB59/AB71)),0)</f>
        <v>9184455</v>
      </c>
      <c r="AC76" s="3329"/>
      <c r="AD76" s="3329"/>
      <c r="AE76" s="3329"/>
      <c r="AF76" s="332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0">
        <f>IF((Y68+AD68&lt;AB76),Y68+AD68,AB76)</f>
        <v>9184455</v>
      </c>
      <c r="AC77" s="3331"/>
      <c r="AD77" s="3331"/>
      <c r="AE77" s="3331"/>
      <c r="AF77" s="333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3">
        <f>AB77*AB71</f>
        <v>7806786.75</v>
      </c>
      <c r="AC78" s="3333"/>
      <c r="AD78" s="3333"/>
      <c r="AE78" s="3333"/>
      <c r="AF78" s="333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5">
        <f>AB49-(AB57+AB78)</f>
        <v>0.35133347660303116</v>
      </c>
      <c r="AC80" s="3315"/>
      <c r="AD80" s="3315"/>
      <c r="AE80" s="3315"/>
      <c r="AF80" s="331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7"/>
      <c r="B83" s="3267"/>
      <c r="C83" s="3267"/>
      <c r="D83" s="3267"/>
      <c r="E83" s="3267"/>
      <c r="F83" s="3267"/>
      <c r="G83" s="3267"/>
      <c r="H83" s="3267"/>
      <c r="I83" s="3267"/>
      <c r="J83" s="3267"/>
      <c r="K83" s="3267"/>
      <c r="L83" s="3267"/>
      <c r="M83" s="3267"/>
      <c r="N83" s="3267"/>
      <c r="O83" s="3267"/>
      <c r="P83" s="3267"/>
      <c r="Q83" s="3267"/>
      <c r="R83" s="3267"/>
      <c r="S83" s="3267"/>
      <c r="T83" s="3267"/>
      <c r="U83" s="3267"/>
      <c r="V83" s="3267"/>
      <c r="W83" s="3267"/>
      <c r="X83" s="3267"/>
      <c r="Y83" s="3267"/>
      <c r="Z83" s="3267"/>
      <c r="AA83" s="3267"/>
      <c r="AB83" s="3267"/>
      <c r="AC83" s="3267"/>
      <c r="AD83" s="3267"/>
      <c r="AE83" s="3267"/>
      <c r="AF83" s="3267"/>
      <c r="AG83" s="3267"/>
      <c r="AH83" s="3267"/>
      <c r="AI83" s="3267"/>
      <c r="AJ83" s="3267"/>
      <c r="AK83" s="3267"/>
      <c r="AL83" s="3267"/>
      <c r="AM83" s="3267"/>
      <c r="AN83" s="3267"/>
      <c r="AO83" s="3267"/>
      <c r="AP83" s="3267"/>
      <c r="AQ83" s="3267"/>
      <c r="AR83" s="3267"/>
      <c r="AS83" s="3267"/>
      <c r="AT83" s="3267"/>
      <c r="AU83" s="3267"/>
      <c r="AV83" s="3267"/>
      <c r="AW83" s="3267"/>
      <c r="AX83" s="3267"/>
      <c r="AY83" s="3267"/>
      <c r="AZ83" s="3267"/>
      <c r="BA83" s="3267"/>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row>
    <row r="84" spans="1:98" ht="13.5" thickTop="1"/>
    <row r="85" spans="1:98" ht="12.75">
      <c r="A85" s="794"/>
      <c r="C85" s="334"/>
      <c r="Z85" s="619"/>
      <c r="AA85" s="619"/>
      <c r="AB85" s="619"/>
      <c r="AC85" s="619"/>
      <c r="AD85" s="619"/>
      <c r="AE85" s="619"/>
      <c r="AF85" s="619"/>
      <c r="AG85" s="619"/>
      <c r="AH85" s="619"/>
    </row>
    <row r="86" spans="1:98" ht="12.75">
      <c r="D86" s="334"/>
      <c r="Z86" s="619"/>
      <c r="AA86" s="619"/>
      <c r="AB86" s="3268"/>
      <c r="AC86" s="3268"/>
      <c r="AD86" s="3268"/>
      <c r="AE86" s="3268"/>
      <c r="AF86" s="3268"/>
      <c r="AG86" s="619"/>
      <c r="AH86" s="619"/>
    </row>
    <row r="87" spans="1:98" ht="13.5" thickBot="1">
      <c r="D87" s="334"/>
      <c r="Z87" s="619"/>
      <c r="AA87" s="619"/>
      <c r="AB87" s="3266"/>
      <c r="AC87" s="3266"/>
      <c r="AD87" s="3266"/>
      <c r="AE87" s="3266"/>
      <c r="AF87" s="326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61"/>
  <sheetViews>
    <sheetView showGridLines="0" topLeftCell="A16" zoomScaleNormal="100" zoomScaleSheetLayoutView="80" workbookViewId="0">
      <selection activeCell="G37" sqref="G3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5.285156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0" t="s">
        <v>1936</v>
      </c>
      <c r="B1" s="3340"/>
      <c r="C1" s="3340"/>
      <c r="D1" s="3340"/>
      <c r="E1" s="3340"/>
      <c r="F1" s="3340"/>
      <c r="G1" s="3340"/>
      <c r="H1" s="3340"/>
      <c r="I1" s="3340"/>
      <c r="J1" s="3340"/>
      <c r="K1" s="334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0"/>
      <c r="B2" s="3340"/>
      <c r="C2" s="3340"/>
      <c r="D2" s="3340"/>
      <c r="E2" s="3340"/>
      <c r="F2" s="3340"/>
      <c r="G2" s="3340"/>
      <c r="H2" s="3340"/>
      <c r="I2" s="3340"/>
      <c r="J2" s="3340"/>
      <c r="K2" s="334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1" t="s">
        <v>1937</v>
      </c>
      <c r="D4" s="3341"/>
      <c r="E4" s="3341"/>
      <c r="F4" s="3341"/>
      <c r="G4" s="3341"/>
      <c r="H4" s="3341"/>
      <c r="I4" s="3341"/>
      <c r="J4" s="3341"/>
    </row>
    <row r="5" spans="1:33">
      <c r="C5" s="3341"/>
      <c r="D5" s="3341"/>
      <c r="E5" s="3341"/>
      <c r="F5" s="3341"/>
      <c r="G5" s="3341"/>
      <c r="H5" s="3341"/>
      <c r="I5" s="3341"/>
      <c r="J5" s="3341"/>
    </row>
    <row r="6" spans="1:33">
      <c r="C6" s="1426"/>
      <c r="D6" s="1426"/>
      <c r="E6" s="1426"/>
      <c r="F6" s="1426"/>
      <c r="G6" s="1426"/>
      <c r="H6" s="1426"/>
      <c r="I6" s="1426"/>
      <c r="J6" s="1426"/>
    </row>
    <row r="7" spans="1:33">
      <c r="C7" s="1427" t="s">
        <v>1938</v>
      </c>
      <c r="D7" s="1426"/>
      <c r="E7" s="3342" t="str">
        <f>Application!H16</f>
        <v>Tiburon Place, L.P.</v>
      </c>
      <c r="F7" s="3342"/>
      <c r="G7" s="3342"/>
      <c r="H7" s="1426"/>
      <c r="I7" s="1427" t="s">
        <v>1939</v>
      </c>
      <c r="J7" s="1428">
        <f>Application!AG437+Application!AG439</f>
        <v>67</v>
      </c>
    </row>
    <row r="8" spans="1:33">
      <c r="C8" s="1427" t="s">
        <v>1940</v>
      </c>
      <c r="D8" s="1426"/>
      <c r="E8" s="3342" t="str">
        <f>Application!H18</f>
        <v xml:space="preserve">Tiburon Place </v>
      </c>
      <c r="F8" s="3342"/>
      <c r="G8" s="3342"/>
      <c r="H8" s="1426"/>
      <c r="I8" s="1427" t="s">
        <v>1941</v>
      </c>
      <c r="J8" s="1429">
        <f>Application!CS663</f>
        <v>92</v>
      </c>
    </row>
    <row r="9" spans="1:33" ht="14.25" customHeight="1">
      <c r="C9" s="1427" t="s">
        <v>1942</v>
      </c>
      <c r="D9" s="1426"/>
      <c r="E9" s="3343" t="str">
        <f>Application!D210</f>
        <v>Special Needs</v>
      </c>
      <c r="F9" s="3343"/>
      <c r="G9" s="3343"/>
      <c r="H9" s="1426"/>
      <c r="I9" s="1427" t="s">
        <v>1943</v>
      </c>
      <c r="J9" s="1430">
        <v>40</v>
      </c>
      <c r="N9" s="1431"/>
    </row>
    <row r="10" spans="1:33" ht="26.85" customHeight="1">
      <c r="C10" s="3341" t="s">
        <v>1944</v>
      </c>
      <c r="D10" s="3341"/>
      <c r="E10" s="3344" t="str">
        <f>Application!D213</f>
        <v>At least 20% 1-bedroom units and 10% larger than 1-bedroom units</v>
      </c>
      <c r="F10" s="3344"/>
      <c r="G10" s="3344"/>
      <c r="H10" s="1426"/>
      <c r="I10" s="1432" t="s">
        <v>1945</v>
      </c>
      <c r="J10" s="1433">
        <f>IF(J9&gt;0,J8-J9,J8)</f>
        <v>52</v>
      </c>
      <c r="N10" s="1431"/>
    </row>
    <row r="11" spans="1:33">
      <c r="C11" s="1434"/>
      <c r="N11" s="1431"/>
    </row>
    <row r="12" spans="1:33" ht="15" customHeight="1">
      <c r="C12" s="3345" t="s">
        <v>1946</v>
      </c>
      <c r="D12" s="3346"/>
      <c r="E12" s="3347"/>
      <c r="F12" s="3338" t="s">
        <v>1947</v>
      </c>
      <c r="G12" s="3338" t="s">
        <v>1948</v>
      </c>
      <c r="H12" s="3351" t="s">
        <v>2162</v>
      </c>
      <c r="I12" s="3338" t="s">
        <v>2161</v>
      </c>
      <c r="J12" s="3338" t="s">
        <v>1949</v>
      </c>
      <c r="N12" s="1431"/>
    </row>
    <row r="13" spans="1:33" ht="68.25" customHeight="1">
      <c r="C13" s="3348"/>
      <c r="D13" s="3349"/>
      <c r="E13" s="3350"/>
      <c r="F13" s="3339"/>
      <c r="G13" s="3339"/>
      <c r="H13" s="3352"/>
      <c r="I13" s="3339"/>
      <c r="J13" s="3339"/>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t="s">
        <v>2657</v>
      </c>
      <c r="G23" s="1443">
        <v>51123</v>
      </c>
      <c r="H23" s="1442" t="s">
        <v>2658</v>
      </c>
      <c r="I23" s="1442" t="s">
        <v>2660</v>
      </c>
      <c r="J23" s="1442" t="s">
        <v>2659</v>
      </c>
    </row>
    <row r="24" spans="3:10">
      <c r="C24" s="1439" t="s">
        <v>1965</v>
      </c>
      <c r="D24" s="1425" t="s">
        <v>1966</v>
      </c>
      <c r="E24" s="1425"/>
      <c r="F24" s="1440" t="s">
        <v>2657</v>
      </c>
      <c r="G24" s="1443">
        <v>46601</v>
      </c>
      <c r="H24" s="1442" t="s">
        <v>2650</v>
      </c>
      <c r="I24" s="1442" t="s">
        <v>2650</v>
      </c>
      <c r="J24" s="1442" t="s">
        <v>2651</v>
      </c>
    </row>
    <row r="25" spans="3:10">
      <c r="C25" s="1439" t="s">
        <v>1967</v>
      </c>
      <c r="D25" s="1424" t="s">
        <v>1955</v>
      </c>
      <c r="E25" s="1425"/>
      <c r="F25" s="1440" t="s">
        <v>2657</v>
      </c>
      <c r="G25" s="1443">
        <v>55949</v>
      </c>
      <c r="H25" s="1442" t="s">
        <v>2658</v>
      </c>
      <c r="I25" s="1442" t="s">
        <v>2660</v>
      </c>
      <c r="J25" s="1442" t="s">
        <v>2659</v>
      </c>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39" t="s">
        <v>2679</v>
      </c>
      <c r="D29" s="1425" t="s">
        <v>2680</v>
      </c>
      <c r="E29" s="1425"/>
      <c r="F29" s="1440" t="s">
        <v>2689</v>
      </c>
      <c r="G29" s="1443">
        <v>27963</v>
      </c>
      <c r="H29" s="1442" t="s">
        <v>308</v>
      </c>
      <c r="I29" s="1442" t="s">
        <v>2681</v>
      </c>
      <c r="J29" s="1442" t="s">
        <v>2682</v>
      </c>
    </row>
    <row r="30" spans="3:10">
      <c r="C30" s="1439" t="s">
        <v>2683</v>
      </c>
      <c r="D30" s="1425" t="s">
        <v>2684</v>
      </c>
      <c r="E30" s="1425"/>
      <c r="F30" s="1440" t="s">
        <v>2653</v>
      </c>
      <c r="G30" s="1443">
        <v>9321</v>
      </c>
      <c r="H30" s="1442" t="s">
        <v>308</v>
      </c>
      <c r="I30" s="1442" t="s">
        <v>2681</v>
      </c>
      <c r="J30" s="1442" t="s">
        <v>2682</v>
      </c>
    </row>
    <row r="31" spans="3:10">
      <c r="C31" s="1439" t="s">
        <v>2685</v>
      </c>
      <c r="D31" s="1425" t="s">
        <v>2686</v>
      </c>
      <c r="E31" s="1425"/>
      <c r="F31" s="1440" t="s">
        <v>2653</v>
      </c>
      <c r="G31" s="1443">
        <v>9321</v>
      </c>
      <c r="H31" s="1442" t="s">
        <v>308</v>
      </c>
      <c r="I31" s="1442" t="s">
        <v>2681</v>
      </c>
      <c r="J31" s="1442" t="s">
        <v>2682</v>
      </c>
    </row>
    <row r="32" spans="3:10">
      <c r="C32" s="1439" t="s">
        <v>2687</v>
      </c>
      <c r="D32" s="1425" t="s">
        <v>2688</v>
      </c>
      <c r="E32" s="1425"/>
      <c r="F32" s="1440" t="s">
        <v>2653</v>
      </c>
      <c r="G32" s="1443">
        <v>9321</v>
      </c>
      <c r="H32" s="1442" t="s">
        <v>308</v>
      </c>
      <c r="I32" s="1442" t="s">
        <v>2681</v>
      </c>
      <c r="J32" s="1442" t="s">
        <v>2682</v>
      </c>
    </row>
    <row r="33" spans="3:10">
      <c r="C33" s="1454"/>
      <c r="D33" s="1434"/>
      <c r="E33" s="1434"/>
      <c r="F33" s="1440"/>
      <c r="G33" s="1443"/>
      <c r="H33" s="1442"/>
      <c r="I33" s="1442"/>
      <c r="J33" s="1442"/>
    </row>
    <row r="34" spans="3:10" ht="15">
      <c r="C34" s="1455" t="s">
        <v>1972</v>
      </c>
      <c r="D34" s="1450"/>
      <c r="E34" s="1450"/>
      <c r="F34" s="1456"/>
      <c r="G34" s="1457"/>
      <c r="H34" s="1458"/>
      <c r="I34" s="1458"/>
      <c r="J34" s="1458"/>
    </row>
    <row r="35" spans="3:10">
      <c r="C35" s="1439"/>
      <c r="D35" s="1459" t="s">
        <v>2652</v>
      </c>
      <c r="E35" s="1459"/>
      <c r="F35" s="1440" t="s">
        <v>2653</v>
      </c>
      <c r="G35" s="1443">
        <v>9321</v>
      </c>
      <c r="H35" s="1442" t="s">
        <v>2650</v>
      </c>
      <c r="I35" s="1442" t="s">
        <v>2650</v>
      </c>
      <c r="J35" s="1442" t="s">
        <v>2651</v>
      </c>
    </row>
    <row r="36" spans="3:10">
      <c r="C36" s="1439"/>
      <c r="D36" s="1459" t="s">
        <v>2654</v>
      </c>
      <c r="E36" s="1459"/>
      <c r="F36" s="1440" t="s">
        <v>2655</v>
      </c>
      <c r="G36" s="1443">
        <v>18641</v>
      </c>
      <c r="H36" s="1442" t="s">
        <v>2650</v>
      </c>
      <c r="I36" s="1442" t="s">
        <v>2650</v>
      </c>
      <c r="J36" s="1442" t="s">
        <v>2651</v>
      </c>
    </row>
    <row r="37" spans="3:10">
      <c r="C37" s="1439"/>
      <c r="D37" s="1460" t="s">
        <v>2656</v>
      </c>
      <c r="E37" s="1459"/>
      <c r="F37" s="1440" t="s">
        <v>2655</v>
      </c>
      <c r="G37" s="1443">
        <v>18641</v>
      </c>
      <c r="H37" s="1442" t="s">
        <v>2650</v>
      </c>
      <c r="I37" s="1442" t="s">
        <v>2650</v>
      </c>
      <c r="J37" s="1442" t="s">
        <v>2651</v>
      </c>
    </row>
    <row r="38" spans="3:10">
      <c r="C38" s="1439"/>
      <c r="D38" s="1460"/>
      <c r="E38" s="1459"/>
      <c r="F38" s="1440"/>
      <c r="G38" s="1443"/>
      <c r="H38" s="1442"/>
      <c r="I38" s="1442"/>
      <c r="J38" s="1442"/>
    </row>
    <row r="39" spans="3:10">
      <c r="C39" s="1439"/>
      <c r="D39" s="1460"/>
      <c r="E39" s="1459"/>
      <c r="F39" s="1440"/>
      <c r="G39" s="1443"/>
      <c r="H39" s="1442"/>
      <c r="I39" s="1442"/>
      <c r="J39" s="1442"/>
    </row>
    <row r="40" spans="3:10">
      <c r="C40" s="1439"/>
      <c r="D40" s="1460"/>
      <c r="E40" s="1459"/>
      <c r="F40" s="1440"/>
      <c r="G40" s="1443"/>
      <c r="H40" s="1442"/>
      <c r="I40" s="1442"/>
      <c r="J40" s="1442"/>
    </row>
    <row r="41" spans="3:10">
      <c r="C41" s="1439"/>
      <c r="F41" s="1461"/>
      <c r="G41" s="1461"/>
      <c r="H41" s="1461"/>
      <c r="I41" s="1461"/>
      <c r="J41" s="1461"/>
    </row>
    <row r="42" spans="3:10" ht="15">
      <c r="C42" s="1462" t="s">
        <v>968</v>
      </c>
      <c r="D42" s="1463"/>
      <c r="E42" s="1463"/>
      <c r="F42" s="1464"/>
      <c r="G42" s="1465">
        <f>SUM(G15:G40)</f>
        <v>256202</v>
      </c>
      <c r="H42" s="1466"/>
      <c r="I42" s="1466"/>
      <c r="J42" s="1466"/>
    </row>
    <row r="43" spans="3:10"/>
    <row r="44" spans="3:10" ht="16.5">
      <c r="C44" s="1467" t="s">
        <v>1973</v>
      </c>
    </row>
    <row r="45" spans="3:10" s="1469" customFormat="1" ht="17.25" customHeight="1">
      <c r="C45" s="1468" t="s">
        <v>1974</v>
      </c>
    </row>
    <row r="46" spans="3:10" s="1469" customFormat="1" ht="15">
      <c r="C46" s="1469" t="s">
        <v>1975</v>
      </c>
    </row>
    <row r="47" spans="3:10" s="1469" customFormat="1"/>
    <row r="48" spans="3:10" s="1469" customFormat="1"/>
    <row r="49" s="1469" customFormat="1" hidden="1"/>
    <row r="50" s="1469" customFormat="1" hidden="1"/>
    <row r="51" s="1469" customFormat="1" hidden="1"/>
    <row r="52" s="1469" customFormat="1" hidden="1"/>
    <row r="53" s="1469" customFormat="1" hidden="1"/>
    <row r="54" s="1469" customFormat="1" hidden="1"/>
    <row r="55" s="1469" customFormat="1" hidden="1"/>
    <row r="56" s="1469" customFormat="1" hidden="1"/>
    <row r="57" s="1469" customFormat="1" hidden="1"/>
    <row r="58" s="1469" customFormat="1" hidden="1"/>
    <row r="59" s="1469" customFormat="1" hidden="1"/>
    <row r="60" s="1469" customFormat="1" hidden="1"/>
    <row r="61"/>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9"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8"/>
  <sheetViews>
    <sheetView topLeftCell="A37" zoomScaleNormal="100" zoomScaleSheetLayoutView="100" workbookViewId="0">
      <selection activeCell="E8" sqref="E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023 1025:2047 2049:3071 3073:4095 4097:5119 5121:6143 6145:7167 7169:8191 8193:9215 9217:10239 10241:11263 11265:12287 12289:13311 13313:14335 14337:15359 15361:16383" ht="18">
      <c r="A1" s="340" t="s">
        <v>937</v>
      </c>
      <c r="B1" s="340"/>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1023 1025:2047 2049:3071 3073:4095 4097:5119 5121:6143 6145:7167 7169:8191 8193:9215 9217:10239 10241:11263 11265:12287 12289:13311 13313:14335 14337:15359 15361:16383" s="354" customFormat="1" ht="14.25">
      <c r="A4" s="354" t="s">
        <v>900</v>
      </c>
      <c r="C4" s="374">
        <v>1.0249999999999999</v>
      </c>
      <c r="E4" s="354">
        <f>Application!Y799</f>
        <v>592668</v>
      </c>
      <c r="G4" s="354">
        <f>E4*$C$4</f>
        <v>607484.69999999995</v>
      </c>
      <c r="I4" s="354">
        <f>G4*$C$4</f>
        <v>622671.81749999989</v>
      </c>
      <c r="K4" s="354">
        <f>I4*$C$4</f>
        <v>638238.61293749989</v>
      </c>
      <c r="M4" s="354">
        <f>K4*$C$4</f>
        <v>654194.57826093736</v>
      </c>
      <c r="O4" s="354">
        <f>M4*$C$4</f>
        <v>670549.44271746068</v>
      </c>
      <c r="Q4" s="354">
        <f>O4*$C$4</f>
        <v>687313.17878539709</v>
      </c>
      <c r="S4" s="354">
        <f>Q4*$C$4</f>
        <v>704496.00825503201</v>
      </c>
      <c r="U4" s="354">
        <f>S4*$C$4</f>
        <v>722108.40846140776</v>
      </c>
      <c r="W4" s="354">
        <f>U4*$C$4</f>
        <v>740161.11867294286</v>
      </c>
      <c r="Y4" s="354">
        <f>W4*$C$4</f>
        <v>758665.1466397664</v>
      </c>
      <c r="AA4" s="354">
        <f>Y4*$C$4</f>
        <v>777631.77530576044</v>
      </c>
      <c r="AC4" s="354">
        <f>AA4*$C$4</f>
        <v>797072.56968840433</v>
      </c>
      <c r="AE4" s="354">
        <f>AC4*$C$4</f>
        <v>816999.38393061433</v>
      </c>
      <c r="AG4" s="354">
        <f>AE4*$C$4</f>
        <v>837424.3685288796</v>
      </c>
    </row>
    <row r="5" spans="1:1023 1025:2047 2049:3071 3073:4095 4097:5119 5121:6143 6145:7167 7169:8191 8193:9215 9217:10239 10241:11263 11265:12287 12289:13311 13313:14335 14337:15359 15361:16383" s="339" customFormat="1" ht="14.25">
      <c r="B5" s="339" t="s">
        <v>901</v>
      </c>
      <c r="C5" s="375">
        <f>[9]Rent!$P$34</f>
        <v>6.170343260471757E-2</v>
      </c>
      <c r="E5" s="356">
        <f>-E4*$C$5</f>
        <v>-36569.649994972751</v>
      </c>
      <c r="F5" s="356"/>
      <c r="G5" s="356">
        <f>-G4*$C$5</f>
        <v>-37483.891244847066</v>
      </c>
      <c r="H5" s="356"/>
      <c r="I5" s="356">
        <f>-I4*$C$5</f>
        <v>-38420.988525968241</v>
      </c>
      <c r="J5" s="356"/>
      <c r="K5" s="356">
        <f>-K4*$C$5</f>
        <v>-39381.513239117448</v>
      </c>
      <c r="L5" s="356"/>
      <c r="M5" s="356">
        <f>-M4*$C$5</f>
        <v>-40366.051070095382</v>
      </c>
      <c r="N5" s="356"/>
      <c r="O5" s="356">
        <f>-O4*$C$5</f>
        <v>-41375.202346847764</v>
      </c>
      <c r="P5" s="356"/>
      <c r="Q5" s="356">
        <f>-Q4*$C$5</f>
        <v>-42409.582405518944</v>
      </c>
      <c r="R5" s="356"/>
      <c r="S5" s="356">
        <f>-S4*$C$5</f>
        <v>-43469.82196565692</v>
      </c>
      <c r="T5" s="356"/>
      <c r="U5" s="356">
        <f>-U4*$C$5</f>
        <v>-44556.567514798342</v>
      </c>
      <c r="V5" s="356"/>
      <c r="W5" s="356">
        <f>-W4*$C$5</f>
        <v>-45670.481702668294</v>
      </c>
      <c r="X5" s="356"/>
      <c r="Y5" s="356">
        <f>-Y4*$C$5</f>
        <v>-46812.243745234999</v>
      </c>
      <c r="Z5" s="356"/>
      <c r="AA5" s="356">
        <f>-AA4*$C$5</f>
        <v>-47982.549838865867</v>
      </c>
      <c r="AB5" s="356"/>
      <c r="AC5" s="356">
        <f>-AC4*$C$5</f>
        <v>-49182.113584837505</v>
      </c>
      <c r="AD5" s="356"/>
      <c r="AE5" s="356">
        <f>-AE4*$C$5</f>
        <v>-50411.666424458439</v>
      </c>
      <c r="AF5" s="356"/>
      <c r="AG5" s="356">
        <f>-AG4*$C$5</f>
        <v>-51671.958085069891</v>
      </c>
    </row>
    <row r="6" spans="1:1023 1025:2047 2049:3071 3073:4095 4097:5119 5121:6143 6145:7167 7169:8191 8193:9215 9217:10239 10241:11263 11265:12287 12289:13311 13313:14335 14337:15359 15361:16383"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1023 1025:2047 2049:3071 3073:4095 4097:5119 5121:6143 6145:7167 7169:8191 8193:9215 9217:10239 10241:11263 11265:12287 12289:13311 13313:14335 14337:15359 15361:16383" s="339" customFormat="1" ht="14.25">
      <c r="B7" s="339" t="s">
        <v>901</v>
      </c>
      <c r="C7" s="375">
        <f>IF(Application!$D$210="Special Needs",0.1,0.05)</f>
        <v>0.1</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1023 1025:2047 2049:3071 3073:4095 4097:5119 5121:6143 6145:7167 7169:8191 8193:9215 9217:10239 10241:11263 11265:12287 12289:13311 13313:14335 14337:15359 15361:16383" s="356" customFormat="1" ht="14.25">
      <c r="A8" s="339" t="s">
        <v>2670</v>
      </c>
      <c r="B8" s="339"/>
      <c r="C8" s="375"/>
      <c r="D8" s="339"/>
      <c r="E8" s="354">
        <f>'[9]15 Yr. Cash Flow'!B15</f>
        <v>176739.15712835817</v>
      </c>
      <c r="G8" s="354">
        <f>'[9]15 Yr. Cash Flow'!D15</f>
        <v>186880.69914626863</v>
      </c>
      <c r="I8" s="354">
        <f>'[9]15 Yr. Cash Flow'!E15</f>
        <v>192202.37782817907</v>
      </c>
      <c r="K8" s="354">
        <f>'[9]15 Yr. Cash Flow'!F15</f>
        <v>197698.41923837728</v>
      </c>
      <c r="M8" s="354">
        <f>'[9]15 Yr. Cash Flow'!G15</f>
        <v>203374.34850606849</v>
      </c>
      <c r="O8" s="354">
        <f>'[9]15 Yr. Cash Flow'!H15</f>
        <v>209235.86239928124</v>
      </c>
      <c r="Q8" s="354">
        <f>'[9]15 Yr. Cash Flow'!I15</f>
        <v>215288.83459173099</v>
      </c>
      <c r="S8" s="354">
        <f>'[9]15 Yr. Cash Flow'!J15</f>
        <v>221539.32109004364</v>
      </c>
      <c r="U8" s="354">
        <f>'[9]15 Yr. Cash Flow'!K15</f>
        <v>227993.56582619695</v>
      </c>
      <c r="W8" s="354">
        <f>'[9]15 Yr. Cash Flow'!L15</f>
        <v>234658.00642018384</v>
      </c>
      <c r="Y8" s="354">
        <f>'[9]15 Yr. Cash Flow'!M15</f>
        <v>241539.28011805433</v>
      </c>
      <c r="AA8" s="354">
        <f>'[9]15 Yr. Cash Flow'!N15</f>
        <v>248644.2299106463</v>
      </c>
      <c r="AC8" s="354">
        <f>'[9]15 Yr. Cash Flow'!O15</f>
        <v>255979.91083847699</v>
      </c>
      <c r="AE8" s="354">
        <f>'[9]15 Yr. Cash Flow'!P15</f>
        <v>263553.59648843284</v>
      </c>
      <c r="AG8" s="354">
        <f>'[9]15 Yr. Cash Flow'!Q15</f>
        <v>271372.78568806336</v>
      </c>
      <c r="AI8" s="354">
        <f>'[9]15 Yr. Cash Flow'!AF15</f>
        <v>0</v>
      </c>
      <c r="AK8" s="354">
        <f>'[9]15 Yr. Cash Flow'!AH15</f>
        <v>0</v>
      </c>
      <c r="AM8" s="354">
        <f>'[9]15 Yr. Cash Flow'!AJ15</f>
        <v>0</v>
      </c>
      <c r="AO8" s="354">
        <f>'[9]15 Yr. Cash Flow'!AL15</f>
        <v>0</v>
      </c>
      <c r="AQ8" s="354">
        <f>'[9]15 Yr. Cash Flow'!AN15</f>
        <v>0</v>
      </c>
      <c r="AS8" s="354">
        <f>'[9]15 Yr. Cash Flow'!AP15</f>
        <v>0</v>
      </c>
      <c r="AU8" s="354">
        <f>'[9]15 Yr. Cash Flow'!AR15</f>
        <v>0</v>
      </c>
      <c r="AW8" s="354">
        <f>'[9]15 Yr. Cash Flow'!AT15</f>
        <v>0</v>
      </c>
      <c r="AY8" s="354">
        <f>'[9]15 Yr. Cash Flow'!AV15</f>
        <v>0</v>
      </c>
      <c r="BA8" s="354">
        <f>'[9]15 Yr. Cash Flow'!AX15</f>
        <v>0</v>
      </c>
      <c r="BC8" s="354">
        <f>'[9]15 Yr. Cash Flow'!AZ15</f>
        <v>0</v>
      </c>
      <c r="BE8" s="354">
        <f>'[9]15 Yr. Cash Flow'!BB15</f>
        <v>0</v>
      </c>
      <c r="BG8" s="354">
        <f>'[9]15 Yr. Cash Flow'!BD15</f>
        <v>0</v>
      </c>
      <c r="BI8" s="354">
        <f>'[9]15 Yr. Cash Flow'!BF15</f>
        <v>0</v>
      </c>
      <c r="BK8" s="354">
        <f>'[9]15 Yr. Cash Flow'!BH15</f>
        <v>0</v>
      </c>
      <c r="BM8" s="354">
        <f>'[9]15 Yr. Cash Flow'!BJ15</f>
        <v>0</v>
      </c>
      <c r="BO8" s="354">
        <f>'[9]15 Yr. Cash Flow'!BL15</f>
        <v>0</v>
      </c>
      <c r="BQ8" s="354">
        <f>'[9]15 Yr. Cash Flow'!BN15</f>
        <v>0</v>
      </c>
      <c r="BS8" s="354">
        <f>'[9]15 Yr. Cash Flow'!BP15</f>
        <v>0</v>
      </c>
      <c r="BU8" s="354">
        <f>'[9]15 Yr. Cash Flow'!BR15</f>
        <v>0</v>
      </c>
      <c r="BW8" s="354">
        <f>'[9]15 Yr. Cash Flow'!BT15</f>
        <v>0</v>
      </c>
      <c r="BY8" s="354">
        <f>'[9]15 Yr. Cash Flow'!BV15</f>
        <v>0</v>
      </c>
      <c r="CA8" s="354">
        <f>'[9]15 Yr. Cash Flow'!BX15</f>
        <v>0</v>
      </c>
      <c r="CC8" s="354">
        <f>'[9]15 Yr. Cash Flow'!BZ15</f>
        <v>0</v>
      </c>
      <c r="CE8" s="354">
        <f>'[9]15 Yr. Cash Flow'!CB15</f>
        <v>0</v>
      </c>
      <c r="CG8" s="354">
        <f>'[9]15 Yr. Cash Flow'!CD15</f>
        <v>0</v>
      </c>
      <c r="CI8" s="354">
        <f>'[9]15 Yr. Cash Flow'!CF15</f>
        <v>0</v>
      </c>
      <c r="CK8" s="354">
        <f>'[9]15 Yr. Cash Flow'!CH15</f>
        <v>0</v>
      </c>
      <c r="CM8" s="354">
        <f>'[9]15 Yr. Cash Flow'!CJ15</f>
        <v>0</v>
      </c>
      <c r="CO8" s="354">
        <f>'[9]15 Yr. Cash Flow'!CL15</f>
        <v>0</v>
      </c>
      <c r="CQ8" s="354">
        <f>'[9]15 Yr. Cash Flow'!CN15</f>
        <v>0</v>
      </c>
      <c r="CS8" s="354">
        <f>'[9]15 Yr. Cash Flow'!CP15</f>
        <v>0</v>
      </c>
      <c r="CU8" s="354">
        <f>'[9]15 Yr. Cash Flow'!CR15</f>
        <v>0</v>
      </c>
      <c r="CW8" s="354">
        <f>'[9]15 Yr. Cash Flow'!CT15</f>
        <v>0</v>
      </c>
      <c r="CY8" s="354">
        <f>'[9]15 Yr. Cash Flow'!CV15</f>
        <v>0</v>
      </c>
      <c r="DA8" s="354">
        <f>'[9]15 Yr. Cash Flow'!CX15</f>
        <v>0</v>
      </c>
      <c r="DC8" s="354">
        <f>'[9]15 Yr. Cash Flow'!CZ15</f>
        <v>0</v>
      </c>
      <c r="DE8" s="354">
        <f>'[9]15 Yr. Cash Flow'!DB15</f>
        <v>0</v>
      </c>
      <c r="DG8" s="354">
        <f>'[9]15 Yr. Cash Flow'!DD15</f>
        <v>0</v>
      </c>
      <c r="DI8" s="354">
        <f>'[9]15 Yr. Cash Flow'!DF15</f>
        <v>0</v>
      </c>
      <c r="DK8" s="354">
        <f>'[9]15 Yr. Cash Flow'!DH15</f>
        <v>0</v>
      </c>
      <c r="DM8" s="354">
        <f>'[9]15 Yr. Cash Flow'!DJ15</f>
        <v>0</v>
      </c>
      <c r="DO8" s="354">
        <f>'[9]15 Yr. Cash Flow'!DL15</f>
        <v>0</v>
      </c>
      <c r="DQ8" s="354">
        <f>'[9]15 Yr. Cash Flow'!DN15</f>
        <v>0</v>
      </c>
      <c r="DS8" s="354">
        <f>'[9]15 Yr. Cash Flow'!DP15</f>
        <v>0</v>
      </c>
      <c r="DU8" s="354">
        <f>'[9]15 Yr. Cash Flow'!DR15</f>
        <v>0</v>
      </c>
      <c r="DW8" s="354">
        <f>'[9]15 Yr. Cash Flow'!DT15</f>
        <v>0</v>
      </c>
      <c r="DY8" s="354">
        <f>'[9]15 Yr. Cash Flow'!DV15</f>
        <v>0</v>
      </c>
      <c r="EA8" s="354">
        <f>'[9]15 Yr. Cash Flow'!DX15</f>
        <v>0</v>
      </c>
      <c r="EC8" s="354">
        <f>'[9]15 Yr. Cash Flow'!DZ15</f>
        <v>0</v>
      </c>
      <c r="EE8" s="354">
        <f>'[9]15 Yr. Cash Flow'!EB15</f>
        <v>0</v>
      </c>
      <c r="EG8" s="354">
        <f>'[9]15 Yr. Cash Flow'!ED15</f>
        <v>0</v>
      </c>
      <c r="EI8" s="354">
        <f>'[9]15 Yr. Cash Flow'!EF15</f>
        <v>0</v>
      </c>
      <c r="EK8" s="354">
        <f>'[9]15 Yr. Cash Flow'!EH15</f>
        <v>0</v>
      </c>
      <c r="EM8" s="354">
        <f>'[9]15 Yr. Cash Flow'!EJ15</f>
        <v>0</v>
      </c>
      <c r="EO8" s="354">
        <f>'[9]15 Yr. Cash Flow'!EL15</f>
        <v>0</v>
      </c>
      <c r="EQ8" s="354">
        <f>'[9]15 Yr. Cash Flow'!EN15</f>
        <v>0</v>
      </c>
      <c r="ES8" s="354">
        <f>'[9]15 Yr. Cash Flow'!EP15</f>
        <v>0</v>
      </c>
      <c r="EU8" s="354">
        <f>'[9]15 Yr. Cash Flow'!ER15</f>
        <v>0</v>
      </c>
      <c r="EW8" s="354">
        <f>'[9]15 Yr. Cash Flow'!ET15</f>
        <v>0</v>
      </c>
      <c r="EY8" s="354">
        <f>'[9]15 Yr. Cash Flow'!EV15</f>
        <v>0</v>
      </c>
      <c r="FA8" s="354">
        <f>'[9]15 Yr. Cash Flow'!EX15</f>
        <v>0</v>
      </c>
      <c r="FC8" s="354">
        <f>'[9]15 Yr. Cash Flow'!EZ15</f>
        <v>0</v>
      </c>
      <c r="FE8" s="354">
        <f>'[9]15 Yr. Cash Flow'!FB15</f>
        <v>0</v>
      </c>
      <c r="FG8" s="354">
        <f>'[9]15 Yr. Cash Flow'!FD15</f>
        <v>0</v>
      </c>
      <c r="FI8" s="354">
        <f>'[9]15 Yr. Cash Flow'!FF15</f>
        <v>0</v>
      </c>
      <c r="FK8" s="354">
        <f>'[9]15 Yr. Cash Flow'!FH15</f>
        <v>0</v>
      </c>
      <c r="FM8" s="354">
        <f>'[9]15 Yr. Cash Flow'!FJ15</f>
        <v>0</v>
      </c>
      <c r="FO8" s="354">
        <f>'[9]15 Yr. Cash Flow'!FL15</f>
        <v>0</v>
      </c>
      <c r="FQ8" s="354">
        <f>'[9]15 Yr. Cash Flow'!FN15</f>
        <v>0</v>
      </c>
      <c r="FS8" s="354">
        <f>'[9]15 Yr. Cash Flow'!FP15</f>
        <v>0</v>
      </c>
      <c r="FU8" s="354">
        <f>'[9]15 Yr. Cash Flow'!FR15</f>
        <v>0</v>
      </c>
      <c r="FW8" s="354">
        <f>'[9]15 Yr. Cash Flow'!FT15</f>
        <v>0</v>
      </c>
      <c r="FY8" s="354">
        <f>'[9]15 Yr. Cash Flow'!FV15</f>
        <v>0</v>
      </c>
      <c r="GA8" s="354">
        <f>'[9]15 Yr. Cash Flow'!FX15</f>
        <v>0</v>
      </c>
      <c r="GC8" s="354">
        <f>'[9]15 Yr. Cash Flow'!FZ15</f>
        <v>0</v>
      </c>
      <c r="GE8" s="354">
        <f>'[9]15 Yr. Cash Flow'!GB15</f>
        <v>0</v>
      </c>
      <c r="GG8" s="354">
        <f>'[9]15 Yr. Cash Flow'!GD15</f>
        <v>0</v>
      </c>
      <c r="GI8" s="354">
        <f>'[9]15 Yr. Cash Flow'!GF15</f>
        <v>0</v>
      </c>
      <c r="GK8" s="354">
        <f>'[9]15 Yr. Cash Flow'!GH15</f>
        <v>0</v>
      </c>
      <c r="GM8" s="354">
        <f>'[9]15 Yr. Cash Flow'!GJ15</f>
        <v>0</v>
      </c>
      <c r="GO8" s="354">
        <f>'[9]15 Yr. Cash Flow'!GL15</f>
        <v>0</v>
      </c>
      <c r="GQ8" s="354">
        <f>'[9]15 Yr. Cash Flow'!GN15</f>
        <v>0</v>
      </c>
      <c r="GS8" s="354">
        <f>'[9]15 Yr. Cash Flow'!GP15</f>
        <v>0</v>
      </c>
      <c r="GU8" s="354">
        <f>'[9]15 Yr. Cash Flow'!GR15</f>
        <v>0</v>
      </c>
      <c r="GW8" s="354">
        <f>'[9]15 Yr. Cash Flow'!GT15</f>
        <v>0</v>
      </c>
      <c r="GY8" s="354">
        <f>'[9]15 Yr. Cash Flow'!GV15</f>
        <v>0</v>
      </c>
      <c r="HA8" s="354">
        <f>'[9]15 Yr. Cash Flow'!GX15</f>
        <v>0</v>
      </c>
      <c r="HC8" s="354">
        <f>'[9]15 Yr. Cash Flow'!GZ15</f>
        <v>0</v>
      </c>
      <c r="HE8" s="354">
        <f>'[9]15 Yr. Cash Flow'!HB15</f>
        <v>0</v>
      </c>
      <c r="HG8" s="354">
        <f>'[9]15 Yr. Cash Flow'!HD15</f>
        <v>0</v>
      </c>
      <c r="HI8" s="354">
        <f>'[9]15 Yr. Cash Flow'!HF15</f>
        <v>0</v>
      </c>
      <c r="HK8" s="354">
        <f>'[9]15 Yr. Cash Flow'!HH15</f>
        <v>0</v>
      </c>
      <c r="HM8" s="354">
        <f>'[9]15 Yr. Cash Flow'!HJ15</f>
        <v>0</v>
      </c>
      <c r="HO8" s="354">
        <f>'[9]15 Yr. Cash Flow'!HL15</f>
        <v>0</v>
      </c>
      <c r="HQ8" s="354">
        <f>'[9]15 Yr. Cash Flow'!HN15</f>
        <v>0</v>
      </c>
      <c r="HS8" s="354">
        <f>'[9]15 Yr. Cash Flow'!HP15</f>
        <v>0</v>
      </c>
      <c r="HU8" s="354">
        <f>'[9]15 Yr. Cash Flow'!HR15</f>
        <v>0</v>
      </c>
      <c r="HW8" s="354">
        <f>'[9]15 Yr. Cash Flow'!HT15</f>
        <v>0</v>
      </c>
      <c r="HY8" s="354">
        <f>'[9]15 Yr. Cash Flow'!HV15</f>
        <v>0</v>
      </c>
      <c r="IA8" s="354">
        <f>'[9]15 Yr. Cash Flow'!HX15</f>
        <v>0</v>
      </c>
      <c r="IC8" s="354">
        <f>'[9]15 Yr. Cash Flow'!HZ15</f>
        <v>0</v>
      </c>
      <c r="IE8" s="354">
        <f>'[9]15 Yr. Cash Flow'!IB15</f>
        <v>0</v>
      </c>
      <c r="IG8" s="354">
        <f>'[9]15 Yr. Cash Flow'!ID15</f>
        <v>0</v>
      </c>
      <c r="II8" s="354">
        <f>'[9]15 Yr. Cash Flow'!IF15</f>
        <v>0</v>
      </c>
      <c r="IK8" s="354">
        <f>'[9]15 Yr. Cash Flow'!IH15</f>
        <v>0</v>
      </c>
      <c r="IM8" s="354">
        <f>'[9]15 Yr. Cash Flow'!IJ15</f>
        <v>0</v>
      </c>
      <c r="IO8" s="354">
        <f>'[9]15 Yr. Cash Flow'!IL15</f>
        <v>0</v>
      </c>
      <c r="IQ8" s="354">
        <f>'[9]15 Yr. Cash Flow'!IN15</f>
        <v>0</v>
      </c>
      <c r="IS8" s="354">
        <f>'[9]15 Yr. Cash Flow'!IP15</f>
        <v>0</v>
      </c>
      <c r="IU8" s="354">
        <f>'[9]15 Yr. Cash Flow'!IR15</f>
        <v>0</v>
      </c>
      <c r="IW8" s="354">
        <f>'[9]15 Yr. Cash Flow'!IT15</f>
        <v>0</v>
      </c>
      <c r="IY8" s="354">
        <f>'[9]15 Yr. Cash Flow'!IV15</f>
        <v>0</v>
      </c>
      <c r="JA8" s="354" t="e">
        <f>'[9]15 Yr. Cash Flow'!#REF!</f>
        <v>#REF!</v>
      </c>
      <c r="JC8" s="354" t="e">
        <f>'[9]15 Yr. Cash Flow'!#REF!</f>
        <v>#REF!</v>
      </c>
      <c r="JE8" s="354" t="e">
        <f>'[9]15 Yr. Cash Flow'!#REF!</f>
        <v>#REF!</v>
      </c>
      <c r="JG8" s="354" t="e">
        <f>'[9]15 Yr. Cash Flow'!#REF!</f>
        <v>#REF!</v>
      </c>
      <c r="JI8" s="354" t="e">
        <f>'[9]15 Yr. Cash Flow'!#REF!</f>
        <v>#REF!</v>
      </c>
      <c r="JK8" s="354" t="e">
        <f>'[9]15 Yr. Cash Flow'!#REF!</f>
        <v>#REF!</v>
      </c>
      <c r="JM8" s="354" t="e">
        <f>'[9]15 Yr. Cash Flow'!#REF!</f>
        <v>#REF!</v>
      </c>
      <c r="JO8" s="354" t="e">
        <f>'[9]15 Yr. Cash Flow'!#REF!</f>
        <v>#REF!</v>
      </c>
      <c r="JQ8" s="354" t="e">
        <f>'[9]15 Yr. Cash Flow'!#REF!</f>
        <v>#REF!</v>
      </c>
      <c r="JS8" s="354" t="e">
        <f>'[9]15 Yr. Cash Flow'!#REF!</f>
        <v>#REF!</v>
      </c>
      <c r="JU8" s="354" t="e">
        <f>'[9]15 Yr. Cash Flow'!#REF!</f>
        <v>#REF!</v>
      </c>
      <c r="JW8" s="354" t="e">
        <f>'[9]15 Yr. Cash Flow'!#REF!</f>
        <v>#REF!</v>
      </c>
      <c r="JY8" s="354" t="e">
        <f>'[9]15 Yr. Cash Flow'!#REF!</f>
        <v>#REF!</v>
      </c>
      <c r="KA8" s="354" t="e">
        <f>'[9]15 Yr. Cash Flow'!#REF!</f>
        <v>#REF!</v>
      </c>
      <c r="KC8" s="354" t="e">
        <f>'[9]15 Yr. Cash Flow'!#REF!</f>
        <v>#REF!</v>
      </c>
      <c r="KE8" s="354" t="e">
        <f>'[9]15 Yr. Cash Flow'!#REF!</f>
        <v>#REF!</v>
      </c>
      <c r="KG8" s="354" t="e">
        <f>'[9]15 Yr. Cash Flow'!#REF!</f>
        <v>#REF!</v>
      </c>
      <c r="KI8" s="354" t="e">
        <f>'[9]15 Yr. Cash Flow'!#REF!</f>
        <v>#REF!</v>
      </c>
      <c r="KK8" s="354" t="e">
        <f>'[9]15 Yr. Cash Flow'!#REF!</f>
        <v>#REF!</v>
      </c>
      <c r="KM8" s="354" t="e">
        <f>'[9]15 Yr. Cash Flow'!#REF!</f>
        <v>#REF!</v>
      </c>
      <c r="KO8" s="354" t="e">
        <f>'[9]15 Yr. Cash Flow'!#REF!</f>
        <v>#REF!</v>
      </c>
      <c r="KQ8" s="354" t="e">
        <f>'[9]15 Yr. Cash Flow'!#REF!</f>
        <v>#REF!</v>
      </c>
      <c r="KS8" s="354" t="e">
        <f>'[9]15 Yr. Cash Flow'!#REF!</f>
        <v>#REF!</v>
      </c>
      <c r="KU8" s="354" t="e">
        <f>'[9]15 Yr. Cash Flow'!#REF!</f>
        <v>#REF!</v>
      </c>
      <c r="KW8" s="354" t="e">
        <f>'[9]15 Yr. Cash Flow'!#REF!</f>
        <v>#REF!</v>
      </c>
      <c r="KY8" s="354" t="e">
        <f>'[9]15 Yr. Cash Flow'!#REF!</f>
        <v>#REF!</v>
      </c>
      <c r="LA8" s="354" t="e">
        <f>'[9]15 Yr. Cash Flow'!#REF!</f>
        <v>#REF!</v>
      </c>
      <c r="LC8" s="354" t="e">
        <f>'[9]15 Yr. Cash Flow'!#REF!</f>
        <v>#REF!</v>
      </c>
      <c r="LE8" s="354" t="e">
        <f>'[9]15 Yr. Cash Flow'!#REF!</f>
        <v>#REF!</v>
      </c>
      <c r="LG8" s="354" t="e">
        <f>'[9]15 Yr. Cash Flow'!#REF!</f>
        <v>#REF!</v>
      </c>
      <c r="LI8" s="354" t="e">
        <f>'[9]15 Yr. Cash Flow'!#REF!</f>
        <v>#REF!</v>
      </c>
      <c r="LK8" s="354" t="e">
        <f>'[9]15 Yr. Cash Flow'!#REF!</f>
        <v>#REF!</v>
      </c>
      <c r="LM8" s="354" t="e">
        <f>'[9]15 Yr. Cash Flow'!#REF!</f>
        <v>#REF!</v>
      </c>
      <c r="LO8" s="354" t="e">
        <f>'[9]15 Yr. Cash Flow'!#REF!</f>
        <v>#REF!</v>
      </c>
      <c r="LQ8" s="354" t="e">
        <f>'[9]15 Yr. Cash Flow'!#REF!</f>
        <v>#REF!</v>
      </c>
      <c r="LS8" s="354" t="e">
        <f>'[9]15 Yr. Cash Flow'!#REF!</f>
        <v>#REF!</v>
      </c>
      <c r="LU8" s="354" t="e">
        <f>'[9]15 Yr. Cash Flow'!#REF!</f>
        <v>#REF!</v>
      </c>
      <c r="LW8" s="354" t="e">
        <f>'[9]15 Yr. Cash Flow'!#REF!</f>
        <v>#REF!</v>
      </c>
      <c r="LY8" s="354" t="e">
        <f>'[9]15 Yr. Cash Flow'!#REF!</f>
        <v>#REF!</v>
      </c>
      <c r="MA8" s="354" t="e">
        <f>'[9]15 Yr. Cash Flow'!#REF!</f>
        <v>#REF!</v>
      </c>
      <c r="MC8" s="354" t="e">
        <f>'[9]15 Yr. Cash Flow'!#REF!</f>
        <v>#REF!</v>
      </c>
      <c r="ME8" s="354" t="e">
        <f>'[9]15 Yr. Cash Flow'!#REF!</f>
        <v>#REF!</v>
      </c>
      <c r="MG8" s="354" t="e">
        <f>'[9]15 Yr. Cash Flow'!#REF!</f>
        <v>#REF!</v>
      </c>
      <c r="MI8" s="354" t="e">
        <f>'[9]15 Yr. Cash Flow'!#REF!</f>
        <v>#REF!</v>
      </c>
      <c r="MK8" s="354" t="e">
        <f>'[9]15 Yr. Cash Flow'!#REF!</f>
        <v>#REF!</v>
      </c>
      <c r="MM8" s="354" t="e">
        <f>'[9]15 Yr. Cash Flow'!#REF!</f>
        <v>#REF!</v>
      </c>
      <c r="MO8" s="354" t="e">
        <f>'[9]15 Yr. Cash Flow'!#REF!</f>
        <v>#REF!</v>
      </c>
      <c r="MQ8" s="354" t="e">
        <f>'[9]15 Yr. Cash Flow'!#REF!</f>
        <v>#REF!</v>
      </c>
      <c r="MS8" s="354" t="e">
        <f>'[9]15 Yr. Cash Flow'!#REF!</f>
        <v>#REF!</v>
      </c>
      <c r="MU8" s="354" t="e">
        <f>'[9]15 Yr. Cash Flow'!#REF!</f>
        <v>#REF!</v>
      </c>
      <c r="MW8" s="354" t="e">
        <f>'[9]15 Yr. Cash Flow'!#REF!</f>
        <v>#REF!</v>
      </c>
      <c r="MY8" s="354" t="e">
        <f>'[9]15 Yr. Cash Flow'!#REF!</f>
        <v>#REF!</v>
      </c>
      <c r="NA8" s="354" t="e">
        <f>'[9]15 Yr. Cash Flow'!#REF!</f>
        <v>#REF!</v>
      </c>
      <c r="NC8" s="354" t="e">
        <f>'[9]15 Yr. Cash Flow'!#REF!</f>
        <v>#REF!</v>
      </c>
      <c r="NE8" s="354" t="e">
        <f>'[9]15 Yr. Cash Flow'!#REF!</f>
        <v>#REF!</v>
      </c>
      <c r="NG8" s="354" t="e">
        <f>'[9]15 Yr. Cash Flow'!#REF!</f>
        <v>#REF!</v>
      </c>
      <c r="NI8" s="354" t="e">
        <f>'[9]15 Yr. Cash Flow'!#REF!</f>
        <v>#REF!</v>
      </c>
      <c r="NK8" s="354" t="e">
        <f>'[9]15 Yr. Cash Flow'!#REF!</f>
        <v>#REF!</v>
      </c>
      <c r="NM8" s="354" t="e">
        <f>'[9]15 Yr. Cash Flow'!#REF!</f>
        <v>#REF!</v>
      </c>
      <c r="NO8" s="354" t="e">
        <f>'[9]15 Yr. Cash Flow'!#REF!</f>
        <v>#REF!</v>
      </c>
      <c r="NQ8" s="354" t="e">
        <f>'[9]15 Yr. Cash Flow'!#REF!</f>
        <v>#REF!</v>
      </c>
      <c r="NS8" s="354" t="e">
        <f>'[9]15 Yr. Cash Flow'!#REF!</f>
        <v>#REF!</v>
      </c>
      <c r="NU8" s="354" t="e">
        <f>'[9]15 Yr. Cash Flow'!#REF!</f>
        <v>#REF!</v>
      </c>
      <c r="NW8" s="354" t="e">
        <f>'[9]15 Yr. Cash Flow'!#REF!</f>
        <v>#REF!</v>
      </c>
      <c r="NY8" s="354" t="e">
        <f>'[9]15 Yr. Cash Flow'!#REF!</f>
        <v>#REF!</v>
      </c>
      <c r="OA8" s="354" t="e">
        <f>'[9]15 Yr. Cash Flow'!#REF!</f>
        <v>#REF!</v>
      </c>
      <c r="OC8" s="354" t="e">
        <f>'[9]15 Yr. Cash Flow'!#REF!</f>
        <v>#REF!</v>
      </c>
      <c r="OE8" s="354" t="e">
        <f>'[9]15 Yr. Cash Flow'!#REF!</f>
        <v>#REF!</v>
      </c>
      <c r="OG8" s="354" t="e">
        <f>'[9]15 Yr. Cash Flow'!#REF!</f>
        <v>#REF!</v>
      </c>
      <c r="OI8" s="354" t="e">
        <f>'[9]15 Yr. Cash Flow'!#REF!</f>
        <v>#REF!</v>
      </c>
      <c r="OK8" s="354" t="e">
        <f>'[9]15 Yr. Cash Flow'!#REF!</f>
        <v>#REF!</v>
      </c>
      <c r="OM8" s="354" t="e">
        <f>'[9]15 Yr. Cash Flow'!#REF!</f>
        <v>#REF!</v>
      </c>
      <c r="OO8" s="354" t="e">
        <f>'[9]15 Yr. Cash Flow'!#REF!</f>
        <v>#REF!</v>
      </c>
      <c r="OQ8" s="354" t="e">
        <f>'[9]15 Yr. Cash Flow'!#REF!</f>
        <v>#REF!</v>
      </c>
      <c r="OS8" s="354" t="e">
        <f>'[9]15 Yr. Cash Flow'!#REF!</f>
        <v>#REF!</v>
      </c>
      <c r="OU8" s="354" t="e">
        <f>'[9]15 Yr. Cash Flow'!#REF!</f>
        <v>#REF!</v>
      </c>
      <c r="OW8" s="354" t="e">
        <f>'[9]15 Yr. Cash Flow'!#REF!</f>
        <v>#REF!</v>
      </c>
      <c r="OY8" s="354" t="e">
        <f>'[9]15 Yr. Cash Flow'!#REF!</f>
        <v>#REF!</v>
      </c>
      <c r="PA8" s="354" t="e">
        <f>'[9]15 Yr. Cash Flow'!#REF!</f>
        <v>#REF!</v>
      </c>
      <c r="PC8" s="354" t="e">
        <f>'[9]15 Yr. Cash Flow'!#REF!</f>
        <v>#REF!</v>
      </c>
      <c r="PE8" s="354" t="e">
        <f>'[9]15 Yr. Cash Flow'!#REF!</f>
        <v>#REF!</v>
      </c>
      <c r="PG8" s="354" t="e">
        <f>'[9]15 Yr. Cash Flow'!#REF!</f>
        <v>#REF!</v>
      </c>
      <c r="PI8" s="354" t="e">
        <f>'[9]15 Yr. Cash Flow'!#REF!</f>
        <v>#REF!</v>
      </c>
      <c r="PK8" s="354" t="e">
        <f>'[9]15 Yr. Cash Flow'!#REF!</f>
        <v>#REF!</v>
      </c>
      <c r="PM8" s="354" t="e">
        <f>'[9]15 Yr. Cash Flow'!#REF!</f>
        <v>#REF!</v>
      </c>
      <c r="PO8" s="354" t="e">
        <f>'[9]15 Yr. Cash Flow'!#REF!</f>
        <v>#REF!</v>
      </c>
      <c r="PQ8" s="354" t="e">
        <f>'[9]15 Yr. Cash Flow'!#REF!</f>
        <v>#REF!</v>
      </c>
      <c r="PS8" s="354" t="e">
        <f>'[9]15 Yr. Cash Flow'!#REF!</f>
        <v>#REF!</v>
      </c>
      <c r="PU8" s="354" t="e">
        <f>'[9]15 Yr. Cash Flow'!#REF!</f>
        <v>#REF!</v>
      </c>
      <c r="PW8" s="354" t="e">
        <f>'[9]15 Yr. Cash Flow'!#REF!</f>
        <v>#REF!</v>
      </c>
      <c r="PY8" s="354" t="e">
        <f>'[9]15 Yr. Cash Flow'!#REF!</f>
        <v>#REF!</v>
      </c>
      <c r="QA8" s="354" t="e">
        <f>'[9]15 Yr. Cash Flow'!#REF!</f>
        <v>#REF!</v>
      </c>
      <c r="QC8" s="354" t="e">
        <f>'[9]15 Yr. Cash Flow'!#REF!</f>
        <v>#REF!</v>
      </c>
      <c r="QE8" s="354" t="e">
        <f>'[9]15 Yr. Cash Flow'!#REF!</f>
        <v>#REF!</v>
      </c>
      <c r="QG8" s="354" t="e">
        <f>'[9]15 Yr. Cash Flow'!#REF!</f>
        <v>#REF!</v>
      </c>
      <c r="QI8" s="354" t="e">
        <f>'[9]15 Yr. Cash Flow'!#REF!</f>
        <v>#REF!</v>
      </c>
      <c r="QK8" s="354" t="e">
        <f>'[9]15 Yr. Cash Flow'!#REF!</f>
        <v>#REF!</v>
      </c>
      <c r="QM8" s="354" t="e">
        <f>'[9]15 Yr. Cash Flow'!#REF!</f>
        <v>#REF!</v>
      </c>
      <c r="QO8" s="354" t="e">
        <f>'[9]15 Yr. Cash Flow'!#REF!</f>
        <v>#REF!</v>
      </c>
      <c r="QQ8" s="354" t="e">
        <f>'[9]15 Yr. Cash Flow'!#REF!</f>
        <v>#REF!</v>
      </c>
      <c r="QS8" s="354" t="e">
        <f>'[9]15 Yr. Cash Flow'!#REF!</f>
        <v>#REF!</v>
      </c>
      <c r="QU8" s="354" t="e">
        <f>'[9]15 Yr. Cash Flow'!#REF!</f>
        <v>#REF!</v>
      </c>
      <c r="QW8" s="354" t="e">
        <f>'[9]15 Yr. Cash Flow'!#REF!</f>
        <v>#REF!</v>
      </c>
      <c r="QY8" s="354" t="e">
        <f>'[9]15 Yr. Cash Flow'!#REF!</f>
        <v>#REF!</v>
      </c>
      <c r="RA8" s="354" t="e">
        <f>'[9]15 Yr. Cash Flow'!#REF!</f>
        <v>#REF!</v>
      </c>
      <c r="RC8" s="354" t="e">
        <f>'[9]15 Yr. Cash Flow'!#REF!</f>
        <v>#REF!</v>
      </c>
      <c r="RE8" s="354" t="e">
        <f>'[9]15 Yr. Cash Flow'!#REF!</f>
        <v>#REF!</v>
      </c>
      <c r="RG8" s="354" t="e">
        <f>'[9]15 Yr. Cash Flow'!#REF!</f>
        <v>#REF!</v>
      </c>
      <c r="RI8" s="354" t="e">
        <f>'[9]15 Yr. Cash Flow'!#REF!</f>
        <v>#REF!</v>
      </c>
      <c r="RK8" s="354" t="e">
        <f>'[9]15 Yr. Cash Flow'!#REF!</f>
        <v>#REF!</v>
      </c>
      <c r="RM8" s="354" t="e">
        <f>'[9]15 Yr. Cash Flow'!#REF!</f>
        <v>#REF!</v>
      </c>
      <c r="RO8" s="354" t="e">
        <f>'[9]15 Yr. Cash Flow'!#REF!</f>
        <v>#REF!</v>
      </c>
      <c r="RQ8" s="354" t="e">
        <f>'[9]15 Yr. Cash Flow'!#REF!</f>
        <v>#REF!</v>
      </c>
      <c r="RS8" s="354" t="e">
        <f>'[9]15 Yr. Cash Flow'!#REF!</f>
        <v>#REF!</v>
      </c>
      <c r="RU8" s="354" t="e">
        <f>'[9]15 Yr. Cash Flow'!#REF!</f>
        <v>#REF!</v>
      </c>
      <c r="RW8" s="354" t="e">
        <f>'[9]15 Yr. Cash Flow'!#REF!</f>
        <v>#REF!</v>
      </c>
      <c r="RY8" s="354" t="e">
        <f>'[9]15 Yr. Cash Flow'!#REF!</f>
        <v>#REF!</v>
      </c>
      <c r="SA8" s="354" t="e">
        <f>'[9]15 Yr. Cash Flow'!#REF!</f>
        <v>#REF!</v>
      </c>
      <c r="SC8" s="354" t="e">
        <f>'[9]15 Yr. Cash Flow'!#REF!</f>
        <v>#REF!</v>
      </c>
      <c r="SE8" s="354" t="e">
        <f>'[9]15 Yr. Cash Flow'!#REF!</f>
        <v>#REF!</v>
      </c>
      <c r="SG8" s="354" t="e">
        <f>'[9]15 Yr. Cash Flow'!#REF!</f>
        <v>#REF!</v>
      </c>
      <c r="SI8" s="354" t="e">
        <f>'[9]15 Yr. Cash Flow'!#REF!</f>
        <v>#REF!</v>
      </c>
      <c r="SK8" s="354" t="e">
        <f>'[9]15 Yr. Cash Flow'!#REF!</f>
        <v>#REF!</v>
      </c>
      <c r="SM8" s="354" t="e">
        <f>'[9]15 Yr. Cash Flow'!#REF!</f>
        <v>#REF!</v>
      </c>
      <c r="SO8" s="354" t="e">
        <f>'[9]15 Yr. Cash Flow'!#REF!</f>
        <v>#REF!</v>
      </c>
      <c r="SQ8" s="354" t="e">
        <f>'[9]15 Yr. Cash Flow'!#REF!</f>
        <v>#REF!</v>
      </c>
      <c r="SS8" s="354" t="e">
        <f>'[9]15 Yr. Cash Flow'!#REF!</f>
        <v>#REF!</v>
      </c>
      <c r="SU8" s="354" t="e">
        <f>'[9]15 Yr. Cash Flow'!#REF!</f>
        <v>#REF!</v>
      </c>
      <c r="SW8" s="354" t="e">
        <f>'[9]15 Yr. Cash Flow'!#REF!</f>
        <v>#REF!</v>
      </c>
      <c r="SY8" s="354" t="e">
        <f>'[9]15 Yr. Cash Flow'!#REF!</f>
        <v>#REF!</v>
      </c>
      <c r="TA8" s="354" t="e">
        <f>'[9]15 Yr. Cash Flow'!#REF!</f>
        <v>#REF!</v>
      </c>
      <c r="TC8" s="354" t="e">
        <f>'[9]15 Yr. Cash Flow'!#REF!</f>
        <v>#REF!</v>
      </c>
      <c r="TE8" s="354" t="e">
        <f>'[9]15 Yr. Cash Flow'!#REF!</f>
        <v>#REF!</v>
      </c>
      <c r="TG8" s="354" t="e">
        <f>'[9]15 Yr. Cash Flow'!#REF!</f>
        <v>#REF!</v>
      </c>
      <c r="TI8" s="354" t="e">
        <f>'[9]15 Yr. Cash Flow'!#REF!</f>
        <v>#REF!</v>
      </c>
      <c r="TK8" s="354" t="e">
        <f>'[9]15 Yr. Cash Flow'!#REF!</f>
        <v>#REF!</v>
      </c>
      <c r="TM8" s="354" t="e">
        <f>'[9]15 Yr. Cash Flow'!#REF!</f>
        <v>#REF!</v>
      </c>
      <c r="TO8" s="354" t="e">
        <f>'[9]15 Yr. Cash Flow'!#REF!</f>
        <v>#REF!</v>
      </c>
      <c r="TQ8" s="354" t="e">
        <f>'[9]15 Yr. Cash Flow'!#REF!</f>
        <v>#REF!</v>
      </c>
      <c r="TS8" s="354" t="e">
        <f>'[9]15 Yr. Cash Flow'!#REF!</f>
        <v>#REF!</v>
      </c>
      <c r="TU8" s="354" t="e">
        <f>'[9]15 Yr. Cash Flow'!#REF!</f>
        <v>#REF!</v>
      </c>
      <c r="TW8" s="354" t="e">
        <f>'[9]15 Yr. Cash Flow'!#REF!</f>
        <v>#REF!</v>
      </c>
      <c r="TY8" s="354" t="e">
        <f>'[9]15 Yr. Cash Flow'!#REF!</f>
        <v>#REF!</v>
      </c>
      <c r="UA8" s="354" t="e">
        <f>'[9]15 Yr. Cash Flow'!#REF!</f>
        <v>#REF!</v>
      </c>
      <c r="UC8" s="354" t="e">
        <f>'[9]15 Yr. Cash Flow'!#REF!</f>
        <v>#REF!</v>
      </c>
      <c r="UE8" s="354" t="e">
        <f>'[9]15 Yr. Cash Flow'!#REF!</f>
        <v>#REF!</v>
      </c>
      <c r="UG8" s="354" t="e">
        <f>'[9]15 Yr. Cash Flow'!#REF!</f>
        <v>#REF!</v>
      </c>
      <c r="UI8" s="354" t="e">
        <f>'[9]15 Yr. Cash Flow'!#REF!</f>
        <v>#REF!</v>
      </c>
      <c r="UK8" s="354" t="e">
        <f>'[9]15 Yr. Cash Flow'!#REF!</f>
        <v>#REF!</v>
      </c>
      <c r="UM8" s="354" t="e">
        <f>'[9]15 Yr. Cash Flow'!#REF!</f>
        <v>#REF!</v>
      </c>
      <c r="UO8" s="354" t="e">
        <f>'[9]15 Yr. Cash Flow'!#REF!</f>
        <v>#REF!</v>
      </c>
      <c r="UQ8" s="354" t="e">
        <f>'[9]15 Yr. Cash Flow'!#REF!</f>
        <v>#REF!</v>
      </c>
      <c r="US8" s="354" t="e">
        <f>'[9]15 Yr. Cash Flow'!#REF!</f>
        <v>#REF!</v>
      </c>
      <c r="UU8" s="354" t="e">
        <f>'[9]15 Yr. Cash Flow'!#REF!</f>
        <v>#REF!</v>
      </c>
      <c r="UW8" s="354" t="e">
        <f>'[9]15 Yr. Cash Flow'!#REF!</f>
        <v>#REF!</v>
      </c>
      <c r="UY8" s="354" t="e">
        <f>'[9]15 Yr. Cash Flow'!#REF!</f>
        <v>#REF!</v>
      </c>
      <c r="VA8" s="354" t="e">
        <f>'[9]15 Yr. Cash Flow'!#REF!</f>
        <v>#REF!</v>
      </c>
      <c r="VC8" s="354" t="e">
        <f>'[9]15 Yr. Cash Flow'!#REF!</f>
        <v>#REF!</v>
      </c>
      <c r="VE8" s="354" t="e">
        <f>'[9]15 Yr. Cash Flow'!#REF!</f>
        <v>#REF!</v>
      </c>
      <c r="VG8" s="354" t="e">
        <f>'[9]15 Yr. Cash Flow'!#REF!</f>
        <v>#REF!</v>
      </c>
      <c r="VI8" s="354" t="e">
        <f>'[9]15 Yr. Cash Flow'!#REF!</f>
        <v>#REF!</v>
      </c>
      <c r="VK8" s="354" t="e">
        <f>'[9]15 Yr. Cash Flow'!#REF!</f>
        <v>#REF!</v>
      </c>
      <c r="VM8" s="354" t="e">
        <f>'[9]15 Yr. Cash Flow'!#REF!</f>
        <v>#REF!</v>
      </c>
      <c r="VO8" s="354" t="e">
        <f>'[9]15 Yr. Cash Flow'!#REF!</f>
        <v>#REF!</v>
      </c>
      <c r="VQ8" s="354" t="e">
        <f>'[9]15 Yr. Cash Flow'!#REF!</f>
        <v>#REF!</v>
      </c>
      <c r="VS8" s="354" t="e">
        <f>'[9]15 Yr. Cash Flow'!#REF!</f>
        <v>#REF!</v>
      </c>
      <c r="VU8" s="354" t="e">
        <f>'[9]15 Yr. Cash Flow'!#REF!</f>
        <v>#REF!</v>
      </c>
      <c r="VW8" s="354" t="e">
        <f>'[9]15 Yr. Cash Flow'!#REF!</f>
        <v>#REF!</v>
      </c>
      <c r="VY8" s="354" t="e">
        <f>'[9]15 Yr. Cash Flow'!#REF!</f>
        <v>#REF!</v>
      </c>
      <c r="WA8" s="354" t="e">
        <f>'[9]15 Yr. Cash Flow'!#REF!</f>
        <v>#REF!</v>
      </c>
      <c r="WC8" s="354" t="e">
        <f>'[9]15 Yr. Cash Flow'!#REF!</f>
        <v>#REF!</v>
      </c>
      <c r="WE8" s="354" t="e">
        <f>'[9]15 Yr. Cash Flow'!#REF!</f>
        <v>#REF!</v>
      </c>
      <c r="WG8" s="354" t="e">
        <f>'[9]15 Yr. Cash Flow'!#REF!</f>
        <v>#REF!</v>
      </c>
      <c r="WI8" s="354" t="e">
        <f>'[9]15 Yr. Cash Flow'!#REF!</f>
        <v>#REF!</v>
      </c>
      <c r="WK8" s="354" t="e">
        <f>'[9]15 Yr. Cash Flow'!#REF!</f>
        <v>#REF!</v>
      </c>
      <c r="WM8" s="354" t="e">
        <f>'[9]15 Yr. Cash Flow'!#REF!</f>
        <v>#REF!</v>
      </c>
      <c r="WO8" s="354" t="e">
        <f>'[9]15 Yr. Cash Flow'!#REF!</f>
        <v>#REF!</v>
      </c>
      <c r="WQ8" s="354" t="e">
        <f>'[9]15 Yr. Cash Flow'!#REF!</f>
        <v>#REF!</v>
      </c>
      <c r="WS8" s="354" t="e">
        <f>'[9]15 Yr. Cash Flow'!#REF!</f>
        <v>#REF!</v>
      </c>
      <c r="WU8" s="354" t="e">
        <f>'[9]15 Yr. Cash Flow'!#REF!</f>
        <v>#REF!</v>
      </c>
      <c r="WW8" s="354" t="e">
        <f>'[9]15 Yr. Cash Flow'!#REF!</f>
        <v>#REF!</v>
      </c>
      <c r="WY8" s="354" t="e">
        <f>'[9]15 Yr. Cash Flow'!#REF!</f>
        <v>#REF!</v>
      </c>
      <c r="XA8" s="354" t="e">
        <f>'[9]15 Yr. Cash Flow'!#REF!</f>
        <v>#REF!</v>
      </c>
      <c r="XC8" s="354" t="e">
        <f>'[9]15 Yr. Cash Flow'!#REF!</f>
        <v>#REF!</v>
      </c>
      <c r="XE8" s="354" t="e">
        <f>'[9]15 Yr. Cash Flow'!#REF!</f>
        <v>#REF!</v>
      </c>
      <c r="XG8" s="354" t="e">
        <f>'[9]15 Yr. Cash Flow'!#REF!</f>
        <v>#REF!</v>
      </c>
      <c r="XI8" s="354" t="e">
        <f>'[9]15 Yr. Cash Flow'!#REF!</f>
        <v>#REF!</v>
      </c>
      <c r="XK8" s="354" t="e">
        <f>'[9]15 Yr. Cash Flow'!#REF!</f>
        <v>#REF!</v>
      </c>
      <c r="XM8" s="354" t="e">
        <f>'[9]15 Yr. Cash Flow'!#REF!</f>
        <v>#REF!</v>
      </c>
      <c r="XO8" s="354" t="e">
        <f>'[9]15 Yr. Cash Flow'!#REF!</f>
        <v>#REF!</v>
      </c>
      <c r="XQ8" s="354" t="e">
        <f>'[9]15 Yr. Cash Flow'!#REF!</f>
        <v>#REF!</v>
      </c>
      <c r="XS8" s="354" t="e">
        <f>'[9]15 Yr. Cash Flow'!#REF!</f>
        <v>#REF!</v>
      </c>
      <c r="XU8" s="354" t="e">
        <f>'[9]15 Yr. Cash Flow'!#REF!</f>
        <v>#REF!</v>
      </c>
      <c r="XW8" s="354" t="e">
        <f>'[9]15 Yr. Cash Flow'!#REF!</f>
        <v>#REF!</v>
      </c>
      <c r="XY8" s="354" t="e">
        <f>'[9]15 Yr. Cash Flow'!#REF!</f>
        <v>#REF!</v>
      </c>
      <c r="YA8" s="354" t="e">
        <f>'[9]15 Yr. Cash Flow'!#REF!</f>
        <v>#REF!</v>
      </c>
      <c r="YC8" s="354" t="e">
        <f>'[9]15 Yr. Cash Flow'!#REF!</f>
        <v>#REF!</v>
      </c>
      <c r="YE8" s="354" t="e">
        <f>'[9]15 Yr. Cash Flow'!#REF!</f>
        <v>#REF!</v>
      </c>
      <c r="YG8" s="354" t="e">
        <f>'[9]15 Yr. Cash Flow'!#REF!</f>
        <v>#REF!</v>
      </c>
      <c r="YI8" s="354" t="e">
        <f>'[9]15 Yr. Cash Flow'!#REF!</f>
        <v>#REF!</v>
      </c>
      <c r="YK8" s="354" t="e">
        <f>'[9]15 Yr. Cash Flow'!#REF!</f>
        <v>#REF!</v>
      </c>
      <c r="YM8" s="354" t="e">
        <f>'[9]15 Yr. Cash Flow'!#REF!</f>
        <v>#REF!</v>
      </c>
      <c r="YO8" s="354" t="e">
        <f>'[9]15 Yr. Cash Flow'!#REF!</f>
        <v>#REF!</v>
      </c>
      <c r="YQ8" s="354" t="e">
        <f>'[9]15 Yr. Cash Flow'!#REF!</f>
        <v>#REF!</v>
      </c>
      <c r="YS8" s="354" t="e">
        <f>'[9]15 Yr. Cash Flow'!#REF!</f>
        <v>#REF!</v>
      </c>
      <c r="YU8" s="354" t="e">
        <f>'[9]15 Yr. Cash Flow'!#REF!</f>
        <v>#REF!</v>
      </c>
      <c r="YW8" s="354" t="e">
        <f>'[9]15 Yr. Cash Flow'!#REF!</f>
        <v>#REF!</v>
      </c>
      <c r="YY8" s="354" t="e">
        <f>'[9]15 Yr. Cash Flow'!#REF!</f>
        <v>#REF!</v>
      </c>
      <c r="ZA8" s="354" t="e">
        <f>'[9]15 Yr. Cash Flow'!#REF!</f>
        <v>#REF!</v>
      </c>
      <c r="ZC8" s="354" t="e">
        <f>'[9]15 Yr. Cash Flow'!#REF!</f>
        <v>#REF!</v>
      </c>
      <c r="ZE8" s="354" t="e">
        <f>'[9]15 Yr. Cash Flow'!#REF!</f>
        <v>#REF!</v>
      </c>
      <c r="ZG8" s="354" t="e">
        <f>'[9]15 Yr. Cash Flow'!#REF!</f>
        <v>#REF!</v>
      </c>
      <c r="ZI8" s="354" t="e">
        <f>'[9]15 Yr. Cash Flow'!#REF!</f>
        <v>#REF!</v>
      </c>
      <c r="ZK8" s="354" t="e">
        <f>'[9]15 Yr. Cash Flow'!#REF!</f>
        <v>#REF!</v>
      </c>
      <c r="ZM8" s="354" t="e">
        <f>'[9]15 Yr. Cash Flow'!#REF!</f>
        <v>#REF!</v>
      </c>
      <c r="ZO8" s="354" t="e">
        <f>'[9]15 Yr. Cash Flow'!#REF!</f>
        <v>#REF!</v>
      </c>
      <c r="ZQ8" s="354" t="e">
        <f>'[9]15 Yr. Cash Flow'!#REF!</f>
        <v>#REF!</v>
      </c>
      <c r="ZS8" s="354" t="e">
        <f>'[9]15 Yr. Cash Flow'!#REF!</f>
        <v>#REF!</v>
      </c>
      <c r="ZU8" s="354" t="e">
        <f>'[9]15 Yr. Cash Flow'!#REF!</f>
        <v>#REF!</v>
      </c>
      <c r="ZW8" s="354" t="e">
        <f>'[9]15 Yr. Cash Flow'!#REF!</f>
        <v>#REF!</v>
      </c>
      <c r="ZY8" s="354" t="e">
        <f>'[9]15 Yr. Cash Flow'!#REF!</f>
        <v>#REF!</v>
      </c>
      <c r="AAA8" s="354" t="e">
        <f>'[9]15 Yr. Cash Flow'!#REF!</f>
        <v>#REF!</v>
      </c>
      <c r="AAC8" s="354" t="e">
        <f>'[9]15 Yr. Cash Flow'!#REF!</f>
        <v>#REF!</v>
      </c>
      <c r="AAE8" s="354" t="e">
        <f>'[9]15 Yr. Cash Flow'!#REF!</f>
        <v>#REF!</v>
      </c>
      <c r="AAG8" s="354" t="e">
        <f>'[9]15 Yr. Cash Flow'!#REF!</f>
        <v>#REF!</v>
      </c>
      <c r="AAI8" s="354" t="e">
        <f>'[9]15 Yr. Cash Flow'!#REF!</f>
        <v>#REF!</v>
      </c>
      <c r="AAK8" s="354" t="e">
        <f>'[9]15 Yr. Cash Flow'!#REF!</f>
        <v>#REF!</v>
      </c>
      <c r="AAM8" s="354" t="e">
        <f>'[9]15 Yr. Cash Flow'!#REF!</f>
        <v>#REF!</v>
      </c>
      <c r="AAO8" s="354" t="e">
        <f>'[9]15 Yr. Cash Flow'!#REF!</f>
        <v>#REF!</v>
      </c>
      <c r="AAQ8" s="354" t="e">
        <f>'[9]15 Yr. Cash Flow'!#REF!</f>
        <v>#REF!</v>
      </c>
      <c r="AAS8" s="354" t="e">
        <f>'[9]15 Yr. Cash Flow'!#REF!</f>
        <v>#REF!</v>
      </c>
      <c r="AAU8" s="354" t="e">
        <f>'[9]15 Yr. Cash Flow'!#REF!</f>
        <v>#REF!</v>
      </c>
      <c r="AAW8" s="354" t="e">
        <f>'[9]15 Yr. Cash Flow'!#REF!</f>
        <v>#REF!</v>
      </c>
      <c r="AAY8" s="354" t="e">
        <f>'[9]15 Yr. Cash Flow'!#REF!</f>
        <v>#REF!</v>
      </c>
      <c r="ABA8" s="354" t="e">
        <f>'[9]15 Yr. Cash Flow'!#REF!</f>
        <v>#REF!</v>
      </c>
      <c r="ABC8" s="354" t="e">
        <f>'[9]15 Yr. Cash Flow'!#REF!</f>
        <v>#REF!</v>
      </c>
      <c r="ABE8" s="354" t="e">
        <f>'[9]15 Yr. Cash Flow'!#REF!</f>
        <v>#REF!</v>
      </c>
      <c r="ABG8" s="354" t="e">
        <f>'[9]15 Yr. Cash Flow'!#REF!</f>
        <v>#REF!</v>
      </c>
      <c r="ABI8" s="354" t="e">
        <f>'[9]15 Yr. Cash Flow'!#REF!</f>
        <v>#REF!</v>
      </c>
      <c r="ABK8" s="354" t="e">
        <f>'[9]15 Yr. Cash Flow'!#REF!</f>
        <v>#REF!</v>
      </c>
      <c r="ABM8" s="354" t="e">
        <f>'[9]15 Yr. Cash Flow'!#REF!</f>
        <v>#REF!</v>
      </c>
      <c r="ABO8" s="354" t="e">
        <f>'[9]15 Yr. Cash Flow'!#REF!</f>
        <v>#REF!</v>
      </c>
      <c r="ABQ8" s="354" t="e">
        <f>'[9]15 Yr. Cash Flow'!#REF!</f>
        <v>#REF!</v>
      </c>
      <c r="ABS8" s="354" t="e">
        <f>'[9]15 Yr. Cash Flow'!#REF!</f>
        <v>#REF!</v>
      </c>
      <c r="ABU8" s="354" t="e">
        <f>'[9]15 Yr. Cash Flow'!#REF!</f>
        <v>#REF!</v>
      </c>
      <c r="ABW8" s="354" t="e">
        <f>'[9]15 Yr. Cash Flow'!#REF!</f>
        <v>#REF!</v>
      </c>
      <c r="ABY8" s="354" t="e">
        <f>'[9]15 Yr. Cash Flow'!#REF!</f>
        <v>#REF!</v>
      </c>
      <c r="ACA8" s="354" t="e">
        <f>'[9]15 Yr. Cash Flow'!#REF!</f>
        <v>#REF!</v>
      </c>
      <c r="ACC8" s="354" t="e">
        <f>'[9]15 Yr. Cash Flow'!#REF!</f>
        <v>#REF!</v>
      </c>
      <c r="ACE8" s="354" t="e">
        <f>'[9]15 Yr. Cash Flow'!#REF!</f>
        <v>#REF!</v>
      </c>
      <c r="ACG8" s="354" t="e">
        <f>'[9]15 Yr. Cash Flow'!#REF!</f>
        <v>#REF!</v>
      </c>
      <c r="ACI8" s="354" t="e">
        <f>'[9]15 Yr. Cash Flow'!#REF!</f>
        <v>#REF!</v>
      </c>
      <c r="ACK8" s="354" t="e">
        <f>'[9]15 Yr. Cash Flow'!#REF!</f>
        <v>#REF!</v>
      </c>
      <c r="ACM8" s="354" t="e">
        <f>'[9]15 Yr. Cash Flow'!#REF!</f>
        <v>#REF!</v>
      </c>
      <c r="ACO8" s="354" t="e">
        <f>'[9]15 Yr. Cash Flow'!#REF!</f>
        <v>#REF!</v>
      </c>
      <c r="ACQ8" s="354" t="e">
        <f>'[9]15 Yr. Cash Flow'!#REF!</f>
        <v>#REF!</v>
      </c>
      <c r="ACS8" s="354" t="e">
        <f>'[9]15 Yr. Cash Flow'!#REF!</f>
        <v>#REF!</v>
      </c>
      <c r="ACU8" s="354" t="e">
        <f>'[9]15 Yr. Cash Flow'!#REF!</f>
        <v>#REF!</v>
      </c>
      <c r="ACW8" s="354" t="e">
        <f>'[9]15 Yr. Cash Flow'!#REF!</f>
        <v>#REF!</v>
      </c>
      <c r="ACY8" s="354" t="e">
        <f>'[9]15 Yr. Cash Flow'!#REF!</f>
        <v>#REF!</v>
      </c>
      <c r="ADA8" s="354" t="e">
        <f>'[9]15 Yr. Cash Flow'!#REF!</f>
        <v>#REF!</v>
      </c>
      <c r="ADC8" s="354" t="e">
        <f>'[9]15 Yr. Cash Flow'!#REF!</f>
        <v>#REF!</v>
      </c>
      <c r="ADE8" s="354" t="e">
        <f>'[9]15 Yr. Cash Flow'!#REF!</f>
        <v>#REF!</v>
      </c>
      <c r="ADG8" s="354" t="e">
        <f>'[9]15 Yr. Cash Flow'!#REF!</f>
        <v>#REF!</v>
      </c>
      <c r="ADI8" s="354" t="e">
        <f>'[9]15 Yr. Cash Flow'!#REF!</f>
        <v>#REF!</v>
      </c>
      <c r="ADK8" s="354" t="e">
        <f>'[9]15 Yr. Cash Flow'!#REF!</f>
        <v>#REF!</v>
      </c>
      <c r="ADM8" s="354" t="e">
        <f>'[9]15 Yr. Cash Flow'!#REF!</f>
        <v>#REF!</v>
      </c>
      <c r="ADO8" s="354" t="e">
        <f>'[9]15 Yr. Cash Flow'!#REF!</f>
        <v>#REF!</v>
      </c>
      <c r="ADQ8" s="354" t="e">
        <f>'[9]15 Yr. Cash Flow'!#REF!</f>
        <v>#REF!</v>
      </c>
      <c r="ADS8" s="354" t="e">
        <f>'[9]15 Yr. Cash Flow'!#REF!</f>
        <v>#REF!</v>
      </c>
      <c r="ADU8" s="354" t="e">
        <f>'[9]15 Yr. Cash Flow'!#REF!</f>
        <v>#REF!</v>
      </c>
      <c r="ADW8" s="354" t="e">
        <f>'[9]15 Yr. Cash Flow'!#REF!</f>
        <v>#REF!</v>
      </c>
      <c r="ADY8" s="354" t="e">
        <f>'[9]15 Yr. Cash Flow'!#REF!</f>
        <v>#REF!</v>
      </c>
      <c r="AEA8" s="354" t="e">
        <f>'[9]15 Yr. Cash Flow'!#REF!</f>
        <v>#REF!</v>
      </c>
      <c r="AEC8" s="354" t="e">
        <f>'[9]15 Yr. Cash Flow'!#REF!</f>
        <v>#REF!</v>
      </c>
      <c r="AEE8" s="354" t="e">
        <f>'[9]15 Yr. Cash Flow'!#REF!</f>
        <v>#REF!</v>
      </c>
      <c r="AEG8" s="354" t="e">
        <f>'[9]15 Yr. Cash Flow'!#REF!</f>
        <v>#REF!</v>
      </c>
      <c r="AEI8" s="354" t="e">
        <f>'[9]15 Yr. Cash Flow'!#REF!</f>
        <v>#REF!</v>
      </c>
      <c r="AEK8" s="354" t="e">
        <f>'[9]15 Yr. Cash Flow'!#REF!</f>
        <v>#REF!</v>
      </c>
      <c r="AEM8" s="354" t="e">
        <f>'[9]15 Yr. Cash Flow'!#REF!</f>
        <v>#REF!</v>
      </c>
      <c r="AEO8" s="354" t="e">
        <f>'[9]15 Yr. Cash Flow'!#REF!</f>
        <v>#REF!</v>
      </c>
      <c r="AEQ8" s="354" t="e">
        <f>'[9]15 Yr. Cash Flow'!#REF!</f>
        <v>#REF!</v>
      </c>
      <c r="AES8" s="354" t="e">
        <f>'[9]15 Yr. Cash Flow'!#REF!</f>
        <v>#REF!</v>
      </c>
      <c r="AEU8" s="354" t="e">
        <f>'[9]15 Yr. Cash Flow'!#REF!</f>
        <v>#REF!</v>
      </c>
      <c r="AEW8" s="354" t="e">
        <f>'[9]15 Yr. Cash Flow'!#REF!</f>
        <v>#REF!</v>
      </c>
      <c r="AEY8" s="354" t="e">
        <f>'[9]15 Yr. Cash Flow'!#REF!</f>
        <v>#REF!</v>
      </c>
      <c r="AFA8" s="354" t="e">
        <f>'[9]15 Yr. Cash Flow'!#REF!</f>
        <v>#REF!</v>
      </c>
      <c r="AFC8" s="354" t="e">
        <f>'[9]15 Yr. Cash Flow'!#REF!</f>
        <v>#REF!</v>
      </c>
      <c r="AFE8" s="354" t="e">
        <f>'[9]15 Yr. Cash Flow'!#REF!</f>
        <v>#REF!</v>
      </c>
      <c r="AFG8" s="354" t="e">
        <f>'[9]15 Yr. Cash Flow'!#REF!</f>
        <v>#REF!</v>
      </c>
      <c r="AFI8" s="354" t="e">
        <f>'[9]15 Yr. Cash Flow'!#REF!</f>
        <v>#REF!</v>
      </c>
      <c r="AFK8" s="354" t="e">
        <f>'[9]15 Yr. Cash Flow'!#REF!</f>
        <v>#REF!</v>
      </c>
      <c r="AFM8" s="354" t="e">
        <f>'[9]15 Yr. Cash Flow'!#REF!</f>
        <v>#REF!</v>
      </c>
      <c r="AFO8" s="354" t="e">
        <f>'[9]15 Yr. Cash Flow'!#REF!</f>
        <v>#REF!</v>
      </c>
      <c r="AFQ8" s="354" t="e">
        <f>'[9]15 Yr. Cash Flow'!#REF!</f>
        <v>#REF!</v>
      </c>
      <c r="AFS8" s="354" t="e">
        <f>'[9]15 Yr. Cash Flow'!#REF!</f>
        <v>#REF!</v>
      </c>
      <c r="AFU8" s="354" t="e">
        <f>'[9]15 Yr. Cash Flow'!#REF!</f>
        <v>#REF!</v>
      </c>
      <c r="AFW8" s="354" t="e">
        <f>'[9]15 Yr. Cash Flow'!#REF!</f>
        <v>#REF!</v>
      </c>
      <c r="AFY8" s="354" t="e">
        <f>'[9]15 Yr. Cash Flow'!#REF!</f>
        <v>#REF!</v>
      </c>
      <c r="AGA8" s="354" t="e">
        <f>'[9]15 Yr. Cash Flow'!#REF!</f>
        <v>#REF!</v>
      </c>
      <c r="AGC8" s="354" t="e">
        <f>'[9]15 Yr. Cash Flow'!#REF!</f>
        <v>#REF!</v>
      </c>
      <c r="AGE8" s="354" t="e">
        <f>'[9]15 Yr. Cash Flow'!#REF!</f>
        <v>#REF!</v>
      </c>
      <c r="AGG8" s="354" t="e">
        <f>'[9]15 Yr. Cash Flow'!#REF!</f>
        <v>#REF!</v>
      </c>
      <c r="AGI8" s="354" t="e">
        <f>'[9]15 Yr. Cash Flow'!#REF!</f>
        <v>#REF!</v>
      </c>
      <c r="AGK8" s="354" t="e">
        <f>'[9]15 Yr. Cash Flow'!#REF!</f>
        <v>#REF!</v>
      </c>
      <c r="AGM8" s="354" t="e">
        <f>'[9]15 Yr. Cash Flow'!#REF!</f>
        <v>#REF!</v>
      </c>
      <c r="AGO8" s="354" t="e">
        <f>'[9]15 Yr. Cash Flow'!#REF!</f>
        <v>#REF!</v>
      </c>
      <c r="AGQ8" s="354" t="e">
        <f>'[9]15 Yr. Cash Flow'!#REF!</f>
        <v>#REF!</v>
      </c>
      <c r="AGS8" s="354" t="e">
        <f>'[9]15 Yr. Cash Flow'!#REF!</f>
        <v>#REF!</v>
      </c>
      <c r="AGU8" s="354" t="e">
        <f>'[9]15 Yr. Cash Flow'!#REF!</f>
        <v>#REF!</v>
      </c>
      <c r="AGW8" s="354" t="e">
        <f>'[9]15 Yr. Cash Flow'!#REF!</f>
        <v>#REF!</v>
      </c>
      <c r="AGY8" s="354" t="e">
        <f>'[9]15 Yr. Cash Flow'!#REF!</f>
        <v>#REF!</v>
      </c>
      <c r="AHA8" s="354" t="e">
        <f>'[9]15 Yr. Cash Flow'!#REF!</f>
        <v>#REF!</v>
      </c>
      <c r="AHC8" s="354" t="e">
        <f>'[9]15 Yr. Cash Flow'!#REF!</f>
        <v>#REF!</v>
      </c>
      <c r="AHE8" s="354" t="e">
        <f>'[9]15 Yr. Cash Flow'!#REF!</f>
        <v>#REF!</v>
      </c>
      <c r="AHG8" s="354" t="e">
        <f>'[9]15 Yr. Cash Flow'!#REF!</f>
        <v>#REF!</v>
      </c>
      <c r="AHI8" s="354" t="e">
        <f>'[9]15 Yr. Cash Flow'!#REF!</f>
        <v>#REF!</v>
      </c>
      <c r="AHK8" s="354" t="e">
        <f>'[9]15 Yr. Cash Flow'!#REF!</f>
        <v>#REF!</v>
      </c>
      <c r="AHM8" s="354" t="e">
        <f>'[9]15 Yr. Cash Flow'!#REF!</f>
        <v>#REF!</v>
      </c>
      <c r="AHO8" s="354" t="e">
        <f>'[9]15 Yr. Cash Flow'!#REF!</f>
        <v>#REF!</v>
      </c>
      <c r="AHQ8" s="354" t="e">
        <f>'[9]15 Yr. Cash Flow'!#REF!</f>
        <v>#REF!</v>
      </c>
      <c r="AHS8" s="354" t="e">
        <f>'[9]15 Yr. Cash Flow'!#REF!</f>
        <v>#REF!</v>
      </c>
      <c r="AHU8" s="354" t="e">
        <f>'[9]15 Yr. Cash Flow'!#REF!</f>
        <v>#REF!</v>
      </c>
      <c r="AHW8" s="354" t="e">
        <f>'[9]15 Yr. Cash Flow'!#REF!</f>
        <v>#REF!</v>
      </c>
      <c r="AHY8" s="354" t="e">
        <f>'[9]15 Yr. Cash Flow'!#REF!</f>
        <v>#REF!</v>
      </c>
      <c r="AIA8" s="354" t="e">
        <f>'[9]15 Yr. Cash Flow'!#REF!</f>
        <v>#REF!</v>
      </c>
      <c r="AIC8" s="354" t="e">
        <f>'[9]15 Yr. Cash Flow'!#REF!</f>
        <v>#REF!</v>
      </c>
      <c r="AIE8" s="354" t="e">
        <f>'[9]15 Yr. Cash Flow'!#REF!</f>
        <v>#REF!</v>
      </c>
      <c r="AIG8" s="354" t="e">
        <f>'[9]15 Yr. Cash Flow'!#REF!</f>
        <v>#REF!</v>
      </c>
      <c r="AII8" s="354" t="e">
        <f>'[9]15 Yr. Cash Flow'!#REF!</f>
        <v>#REF!</v>
      </c>
      <c r="AIK8" s="354" t="e">
        <f>'[9]15 Yr. Cash Flow'!#REF!</f>
        <v>#REF!</v>
      </c>
      <c r="AIM8" s="354" t="e">
        <f>'[9]15 Yr. Cash Flow'!#REF!</f>
        <v>#REF!</v>
      </c>
      <c r="AIO8" s="354" t="e">
        <f>'[9]15 Yr. Cash Flow'!#REF!</f>
        <v>#REF!</v>
      </c>
      <c r="AIQ8" s="354" t="e">
        <f>'[9]15 Yr. Cash Flow'!#REF!</f>
        <v>#REF!</v>
      </c>
      <c r="AIS8" s="354" t="e">
        <f>'[9]15 Yr. Cash Flow'!#REF!</f>
        <v>#REF!</v>
      </c>
      <c r="AIU8" s="354" t="e">
        <f>'[9]15 Yr. Cash Flow'!#REF!</f>
        <v>#REF!</v>
      </c>
      <c r="AIW8" s="354" t="e">
        <f>'[9]15 Yr. Cash Flow'!#REF!</f>
        <v>#REF!</v>
      </c>
      <c r="AIY8" s="354" t="e">
        <f>'[9]15 Yr. Cash Flow'!#REF!</f>
        <v>#REF!</v>
      </c>
      <c r="AJA8" s="354" t="e">
        <f>'[9]15 Yr. Cash Flow'!#REF!</f>
        <v>#REF!</v>
      </c>
      <c r="AJC8" s="354" t="e">
        <f>'[9]15 Yr. Cash Flow'!#REF!</f>
        <v>#REF!</v>
      </c>
      <c r="AJE8" s="354" t="e">
        <f>'[9]15 Yr. Cash Flow'!#REF!</f>
        <v>#REF!</v>
      </c>
      <c r="AJG8" s="354" t="e">
        <f>'[9]15 Yr. Cash Flow'!#REF!</f>
        <v>#REF!</v>
      </c>
      <c r="AJI8" s="354" t="e">
        <f>'[9]15 Yr. Cash Flow'!#REF!</f>
        <v>#REF!</v>
      </c>
      <c r="AJK8" s="354" t="e">
        <f>'[9]15 Yr. Cash Flow'!#REF!</f>
        <v>#REF!</v>
      </c>
      <c r="AJM8" s="354" t="e">
        <f>'[9]15 Yr. Cash Flow'!#REF!</f>
        <v>#REF!</v>
      </c>
      <c r="AJO8" s="354" t="e">
        <f>'[9]15 Yr. Cash Flow'!#REF!</f>
        <v>#REF!</v>
      </c>
      <c r="AJQ8" s="354" t="e">
        <f>'[9]15 Yr. Cash Flow'!#REF!</f>
        <v>#REF!</v>
      </c>
      <c r="AJS8" s="354" t="e">
        <f>'[9]15 Yr. Cash Flow'!#REF!</f>
        <v>#REF!</v>
      </c>
      <c r="AJU8" s="354" t="e">
        <f>'[9]15 Yr. Cash Flow'!#REF!</f>
        <v>#REF!</v>
      </c>
      <c r="AJW8" s="354" t="e">
        <f>'[9]15 Yr. Cash Flow'!#REF!</f>
        <v>#REF!</v>
      </c>
      <c r="AJY8" s="354" t="e">
        <f>'[9]15 Yr. Cash Flow'!#REF!</f>
        <v>#REF!</v>
      </c>
      <c r="AKA8" s="354" t="e">
        <f>'[9]15 Yr. Cash Flow'!#REF!</f>
        <v>#REF!</v>
      </c>
      <c r="AKC8" s="354" t="e">
        <f>'[9]15 Yr. Cash Flow'!#REF!</f>
        <v>#REF!</v>
      </c>
      <c r="AKE8" s="354" t="e">
        <f>'[9]15 Yr. Cash Flow'!#REF!</f>
        <v>#REF!</v>
      </c>
      <c r="AKG8" s="354" t="e">
        <f>'[9]15 Yr. Cash Flow'!#REF!</f>
        <v>#REF!</v>
      </c>
      <c r="AKI8" s="354" t="e">
        <f>'[9]15 Yr. Cash Flow'!#REF!</f>
        <v>#REF!</v>
      </c>
      <c r="AKK8" s="354" t="e">
        <f>'[9]15 Yr. Cash Flow'!#REF!</f>
        <v>#REF!</v>
      </c>
      <c r="AKM8" s="354" t="e">
        <f>'[9]15 Yr. Cash Flow'!#REF!</f>
        <v>#REF!</v>
      </c>
      <c r="AKO8" s="354" t="e">
        <f>'[9]15 Yr. Cash Flow'!#REF!</f>
        <v>#REF!</v>
      </c>
      <c r="AKQ8" s="354" t="e">
        <f>'[9]15 Yr. Cash Flow'!#REF!</f>
        <v>#REF!</v>
      </c>
      <c r="AKS8" s="354" t="e">
        <f>'[9]15 Yr. Cash Flow'!#REF!</f>
        <v>#REF!</v>
      </c>
      <c r="AKU8" s="354" t="e">
        <f>'[9]15 Yr. Cash Flow'!#REF!</f>
        <v>#REF!</v>
      </c>
      <c r="AKW8" s="354" t="e">
        <f>'[9]15 Yr. Cash Flow'!#REF!</f>
        <v>#REF!</v>
      </c>
      <c r="AKY8" s="354" t="e">
        <f>'[9]15 Yr. Cash Flow'!#REF!</f>
        <v>#REF!</v>
      </c>
      <c r="ALA8" s="354" t="e">
        <f>'[9]15 Yr. Cash Flow'!#REF!</f>
        <v>#REF!</v>
      </c>
      <c r="ALC8" s="354" t="e">
        <f>'[9]15 Yr. Cash Flow'!#REF!</f>
        <v>#REF!</v>
      </c>
      <c r="ALE8" s="354" t="e">
        <f>'[9]15 Yr. Cash Flow'!#REF!</f>
        <v>#REF!</v>
      </c>
      <c r="ALG8" s="354" t="e">
        <f>'[9]15 Yr. Cash Flow'!#REF!</f>
        <v>#REF!</v>
      </c>
      <c r="ALI8" s="354" t="e">
        <f>'[9]15 Yr. Cash Flow'!#REF!</f>
        <v>#REF!</v>
      </c>
      <c r="ALK8" s="354" t="e">
        <f>'[9]15 Yr. Cash Flow'!#REF!</f>
        <v>#REF!</v>
      </c>
      <c r="ALM8" s="354" t="e">
        <f>'[9]15 Yr. Cash Flow'!#REF!</f>
        <v>#REF!</v>
      </c>
      <c r="ALO8" s="354" t="e">
        <f>'[9]15 Yr. Cash Flow'!#REF!</f>
        <v>#REF!</v>
      </c>
      <c r="ALQ8" s="354" t="e">
        <f>'[9]15 Yr. Cash Flow'!#REF!</f>
        <v>#REF!</v>
      </c>
      <c r="ALS8" s="354" t="e">
        <f>'[9]15 Yr. Cash Flow'!#REF!</f>
        <v>#REF!</v>
      </c>
      <c r="ALU8" s="354" t="e">
        <f>'[9]15 Yr. Cash Flow'!#REF!</f>
        <v>#REF!</v>
      </c>
      <c r="ALW8" s="354" t="e">
        <f>'[9]15 Yr. Cash Flow'!#REF!</f>
        <v>#REF!</v>
      </c>
      <c r="ALY8" s="354" t="e">
        <f>'[9]15 Yr. Cash Flow'!#REF!</f>
        <v>#REF!</v>
      </c>
      <c r="AMA8" s="354" t="e">
        <f>'[9]15 Yr. Cash Flow'!#REF!</f>
        <v>#REF!</v>
      </c>
      <c r="AMC8" s="354" t="e">
        <f>'[9]15 Yr. Cash Flow'!#REF!</f>
        <v>#REF!</v>
      </c>
      <c r="AME8" s="354" t="e">
        <f>'[9]15 Yr. Cash Flow'!#REF!</f>
        <v>#REF!</v>
      </c>
      <c r="AMG8" s="354" t="e">
        <f>'[9]15 Yr. Cash Flow'!#REF!</f>
        <v>#REF!</v>
      </c>
      <c r="AMI8" s="354" t="e">
        <f>'[9]15 Yr. Cash Flow'!#REF!</f>
        <v>#REF!</v>
      </c>
      <c r="AMK8" s="354" t="e">
        <f>'[9]15 Yr. Cash Flow'!#REF!</f>
        <v>#REF!</v>
      </c>
      <c r="AMM8" s="354" t="e">
        <f>'[9]15 Yr. Cash Flow'!#REF!</f>
        <v>#REF!</v>
      </c>
      <c r="AMO8" s="354" t="e">
        <f>'[9]15 Yr. Cash Flow'!#REF!</f>
        <v>#REF!</v>
      </c>
      <c r="AMQ8" s="354" t="e">
        <f>'[9]15 Yr. Cash Flow'!#REF!</f>
        <v>#REF!</v>
      </c>
      <c r="AMS8" s="354" t="e">
        <f>'[9]15 Yr. Cash Flow'!#REF!</f>
        <v>#REF!</v>
      </c>
      <c r="AMU8" s="354" t="e">
        <f>'[9]15 Yr. Cash Flow'!#REF!</f>
        <v>#REF!</v>
      </c>
      <c r="AMW8" s="354" t="e">
        <f>'[9]15 Yr. Cash Flow'!#REF!</f>
        <v>#REF!</v>
      </c>
      <c r="AMY8" s="354" t="e">
        <f>'[9]15 Yr. Cash Flow'!#REF!</f>
        <v>#REF!</v>
      </c>
      <c r="ANA8" s="354" t="e">
        <f>'[9]15 Yr. Cash Flow'!#REF!</f>
        <v>#REF!</v>
      </c>
      <c r="ANC8" s="354" t="e">
        <f>'[9]15 Yr. Cash Flow'!#REF!</f>
        <v>#REF!</v>
      </c>
      <c r="ANE8" s="354" t="e">
        <f>'[9]15 Yr. Cash Flow'!#REF!</f>
        <v>#REF!</v>
      </c>
      <c r="ANG8" s="354" t="e">
        <f>'[9]15 Yr. Cash Flow'!#REF!</f>
        <v>#REF!</v>
      </c>
      <c r="ANI8" s="354" t="e">
        <f>'[9]15 Yr. Cash Flow'!#REF!</f>
        <v>#REF!</v>
      </c>
      <c r="ANK8" s="354" t="e">
        <f>'[9]15 Yr. Cash Flow'!#REF!</f>
        <v>#REF!</v>
      </c>
      <c r="ANM8" s="354" t="e">
        <f>'[9]15 Yr. Cash Flow'!#REF!</f>
        <v>#REF!</v>
      </c>
      <c r="ANO8" s="354" t="e">
        <f>'[9]15 Yr. Cash Flow'!#REF!</f>
        <v>#REF!</v>
      </c>
      <c r="ANQ8" s="354" t="e">
        <f>'[9]15 Yr. Cash Flow'!#REF!</f>
        <v>#REF!</v>
      </c>
      <c r="ANS8" s="354" t="e">
        <f>'[9]15 Yr. Cash Flow'!#REF!</f>
        <v>#REF!</v>
      </c>
      <c r="ANU8" s="354" t="e">
        <f>'[9]15 Yr. Cash Flow'!#REF!</f>
        <v>#REF!</v>
      </c>
      <c r="ANW8" s="354" t="e">
        <f>'[9]15 Yr. Cash Flow'!#REF!</f>
        <v>#REF!</v>
      </c>
      <c r="ANY8" s="354" t="e">
        <f>'[9]15 Yr. Cash Flow'!#REF!</f>
        <v>#REF!</v>
      </c>
      <c r="AOA8" s="354" t="e">
        <f>'[9]15 Yr. Cash Flow'!#REF!</f>
        <v>#REF!</v>
      </c>
      <c r="AOC8" s="354" t="e">
        <f>'[9]15 Yr. Cash Flow'!#REF!</f>
        <v>#REF!</v>
      </c>
      <c r="AOE8" s="354" t="e">
        <f>'[9]15 Yr. Cash Flow'!#REF!</f>
        <v>#REF!</v>
      </c>
      <c r="AOG8" s="354" t="e">
        <f>'[9]15 Yr. Cash Flow'!#REF!</f>
        <v>#REF!</v>
      </c>
      <c r="AOI8" s="354" t="e">
        <f>'[9]15 Yr. Cash Flow'!#REF!</f>
        <v>#REF!</v>
      </c>
      <c r="AOK8" s="354" t="e">
        <f>'[9]15 Yr. Cash Flow'!#REF!</f>
        <v>#REF!</v>
      </c>
      <c r="AOM8" s="354" t="e">
        <f>'[9]15 Yr. Cash Flow'!#REF!</f>
        <v>#REF!</v>
      </c>
      <c r="AOO8" s="354" t="e">
        <f>'[9]15 Yr. Cash Flow'!#REF!</f>
        <v>#REF!</v>
      </c>
      <c r="AOQ8" s="354" t="e">
        <f>'[9]15 Yr. Cash Flow'!#REF!</f>
        <v>#REF!</v>
      </c>
      <c r="AOS8" s="354" t="e">
        <f>'[9]15 Yr. Cash Flow'!#REF!</f>
        <v>#REF!</v>
      </c>
      <c r="AOU8" s="354" t="e">
        <f>'[9]15 Yr. Cash Flow'!#REF!</f>
        <v>#REF!</v>
      </c>
      <c r="AOW8" s="354" t="e">
        <f>'[9]15 Yr. Cash Flow'!#REF!</f>
        <v>#REF!</v>
      </c>
      <c r="AOY8" s="354" t="e">
        <f>'[9]15 Yr. Cash Flow'!#REF!</f>
        <v>#REF!</v>
      </c>
      <c r="APA8" s="354" t="e">
        <f>'[9]15 Yr. Cash Flow'!#REF!</f>
        <v>#REF!</v>
      </c>
      <c r="APC8" s="354" t="e">
        <f>'[9]15 Yr. Cash Flow'!#REF!</f>
        <v>#REF!</v>
      </c>
      <c r="APE8" s="354" t="e">
        <f>'[9]15 Yr. Cash Flow'!#REF!</f>
        <v>#REF!</v>
      </c>
      <c r="APG8" s="354" t="e">
        <f>'[9]15 Yr. Cash Flow'!#REF!</f>
        <v>#REF!</v>
      </c>
      <c r="API8" s="354" t="e">
        <f>'[9]15 Yr. Cash Flow'!#REF!</f>
        <v>#REF!</v>
      </c>
      <c r="APK8" s="354" t="e">
        <f>'[9]15 Yr. Cash Flow'!#REF!</f>
        <v>#REF!</v>
      </c>
      <c r="APM8" s="354" t="e">
        <f>'[9]15 Yr. Cash Flow'!#REF!</f>
        <v>#REF!</v>
      </c>
      <c r="APO8" s="354" t="e">
        <f>'[9]15 Yr. Cash Flow'!#REF!</f>
        <v>#REF!</v>
      </c>
      <c r="APQ8" s="354" t="e">
        <f>'[9]15 Yr. Cash Flow'!#REF!</f>
        <v>#REF!</v>
      </c>
      <c r="APS8" s="354" t="e">
        <f>'[9]15 Yr. Cash Flow'!#REF!</f>
        <v>#REF!</v>
      </c>
      <c r="APU8" s="354" t="e">
        <f>'[9]15 Yr. Cash Flow'!#REF!</f>
        <v>#REF!</v>
      </c>
      <c r="APW8" s="354" t="e">
        <f>'[9]15 Yr. Cash Flow'!#REF!</f>
        <v>#REF!</v>
      </c>
      <c r="APY8" s="354" t="e">
        <f>'[9]15 Yr. Cash Flow'!#REF!</f>
        <v>#REF!</v>
      </c>
      <c r="AQA8" s="354" t="e">
        <f>'[9]15 Yr. Cash Flow'!#REF!</f>
        <v>#REF!</v>
      </c>
      <c r="AQC8" s="354" t="e">
        <f>'[9]15 Yr. Cash Flow'!#REF!</f>
        <v>#REF!</v>
      </c>
      <c r="AQE8" s="354" t="e">
        <f>'[9]15 Yr. Cash Flow'!#REF!</f>
        <v>#REF!</v>
      </c>
      <c r="AQG8" s="354" t="e">
        <f>'[9]15 Yr. Cash Flow'!#REF!</f>
        <v>#REF!</v>
      </c>
      <c r="AQI8" s="354" t="e">
        <f>'[9]15 Yr. Cash Flow'!#REF!</f>
        <v>#REF!</v>
      </c>
      <c r="AQK8" s="354" t="e">
        <f>'[9]15 Yr. Cash Flow'!#REF!</f>
        <v>#REF!</v>
      </c>
      <c r="AQM8" s="354" t="e">
        <f>'[9]15 Yr. Cash Flow'!#REF!</f>
        <v>#REF!</v>
      </c>
      <c r="AQO8" s="354" t="e">
        <f>'[9]15 Yr. Cash Flow'!#REF!</f>
        <v>#REF!</v>
      </c>
      <c r="AQQ8" s="354" t="e">
        <f>'[9]15 Yr. Cash Flow'!#REF!</f>
        <v>#REF!</v>
      </c>
      <c r="AQS8" s="354" t="e">
        <f>'[9]15 Yr. Cash Flow'!#REF!</f>
        <v>#REF!</v>
      </c>
      <c r="AQU8" s="354" t="e">
        <f>'[9]15 Yr. Cash Flow'!#REF!</f>
        <v>#REF!</v>
      </c>
      <c r="AQW8" s="354" t="e">
        <f>'[9]15 Yr. Cash Flow'!#REF!</f>
        <v>#REF!</v>
      </c>
      <c r="AQY8" s="354" t="e">
        <f>'[9]15 Yr. Cash Flow'!#REF!</f>
        <v>#REF!</v>
      </c>
      <c r="ARA8" s="354" t="e">
        <f>'[9]15 Yr. Cash Flow'!#REF!</f>
        <v>#REF!</v>
      </c>
      <c r="ARC8" s="354" t="e">
        <f>'[9]15 Yr. Cash Flow'!#REF!</f>
        <v>#REF!</v>
      </c>
      <c r="ARE8" s="354" t="e">
        <f>'[9]15 Yr. Cash Flow'!#REF!</f>
        <v>#REF!</v>
      </c>
      <c r="ARG8" s="354" t="e">
        <f>'[9]15 Yr. Cash Flow'!#REF!</f>
        <v>#REF!</v>
      </c>
      <c r="ARI8" s="354" t="e">
        <f>'[9]15 Yr. Cash Flow'!#REF!</f>
        <v>#REF!</v>
      </c>
      <c r="ARK8" s="354" t="e">
        <f>'[9]15 Yr. Cash Flow'!#REF!</f>
        <v>#REF!</v>
      </c>
      <c r="ARM8" s="354" t="e">
        <f>'[9]15 Yr. Cash Flow'!#REF!</f>
        <v>#REF!</v>
      </c>
      <c r="ARO8" s="354" t="e">
        <f>'[9]15 Yr. Cash Flow'!#REF!</f>
        <v>#REF!</v>
      </c>
      <c r="ARQ8" s="354" t="e">
        <f>'[9]15 Yr. Cash Flow'!#REF!</f>
        <v>#REF!</v>
      </c>
      <c r="ARS8" s="354" t="e">
        <f>'[9]15 Yr. Cash Flow'!#REF!</f>
        <v>#REF!</v>
      </c>
      <c r="ARU8" s="354" t="e">
        <f>'[9]15 Yr. Cash Flow'!#REF!</f>
        <v>#REF!</v>
      </c>
      <c r="ARW8" s="354" t="e">
        <f>'[9]15 Yr. Cash Flow'!#REF!</f>
        <v>#REF!</v>
      </c>
      <c r="ARY8" s="354" t="e">
        <f>'[9]15 Yr. Cash Flow'!#REF!</f>
        <v>#REF!</v>
      </c>
      <c r="ASA8" s="354" t="e">
        <f>'[9]15 Yr. Cash Flow'!#REF!</f>
        <v>#REF!</v>
      </c>
      <c r="ASC8" s="354" t="e">
        <f>'[9]15 Yr. Cash Flow'!#REF!</f>
        <v>#REF!</v>
      </c>
      <c r="ASE8" s="354" t="e">
        <f>'[9]15 Yr. Cash Flow'!#REF!</f>
        <v>#REF!</v>
      </c>
      <c r="ASG8" s="354" t="e">
        <f>'[9]15 Yr. Cash Flow'!#REF!</f>
        <v>#REF!</v>
      </c>
      <c r="ASI8" s="354" t="e">
        <f>'[9]15 Yr. Cash Flow'!#REF!</f>
        <v>#REF!</v>
      </c>
      <c r="ASK8" s="354" t="e">
        <f>'[9]15 Yr. Cash Flow'!#REF!</f>
        <v>#REF!</v>
      </c>
      <c r="ASM8" s="354" t="e">
        <f>'[9]15 Yr. Cash Flow'!#REF!</f>
        <v>#REF!</v>
      </c>
      <c r="ASO8" s="354" t="e">
        <f>'[9]15 Yr. Cash Flow'!#REF!</f>
        <v>#REF!</v>
      </c>
      <c r="ASQ8" s="354" t="e">
        <f>'[9]15 Yr. Cash Flow'!#REF!</f>
        <v>#REF!</v>
      </c>
      <c r="ASS8" s="354" t="e">
        <f>'[9]15 Yr. Cash Flow'!#REF!</f>
        <v>#REF!</v>
      </c>
      <c r="ASU8" s="354" t="e">
        <f>'[9]15 Yr. Cash Flow'!#REF!</f>
        <v>#REF!</v>
      </c>
      <c r="ASW8" s="354" t="e">
        <f>'[9]15 Yr. Cash Flow'!#REF!</f>
        <v>#REF!</v>
      </c>
      <c r="ASY8" s="354" t="e">
        <f>'[9]15 Yr. Cash Flow'!#REF!</f>
        <v>#REF!</v>
      </c>
      <c r="ATA8" s="354" t="e">
        <f>'[9]15 Yr. Cash Flow'!#REF!</f>
        <v>#REF!</v>
      </c>
      <c r="ATC8" s="354" t="e">
        <f>'[9]15 Yr. Cash Flow'!#REF!</f>
        <v>#REF!</v>
      </c>
      <c r="ATE8" s="354" t="e">
        <f>'[9]15 Yr. Cash Flow'!#REF!</f>
        <v>#REF!</v>
      </c>
      <c r="ATG8" s="354" t="e">
        <f>'[9]15 Yr. Cash Flow'!#REF!</f>
        <v>#REF!</v>
      </c>
      <c r="ATI8" s="354" t="e">
        <f>'[9]15 Yr. Cash Flow'!#REF!</f>
        <v>#REF!</v>
      </c>
      <c r="ATK8" s="354" t="e">
        <f>'[9]15 Yr. Cash Flow'!#REF!</f>
        <v>#REF!</v>
      </c>
      <c r="ATM8" s="354" t="e">
        <f>'[9]15 Yr. Cash Flow'!#REF!</f>
        <v>#REF!</v>
      </c>
      <c r="ATO8" s="354" t="e">
        <f>'[9]15 Yr. Cash Flow'!#REF!</f>
        <v>#REF!</v>
      </c>
      <c r="ATQ8" s="354" t="e">
        <f>'[9]15 Yr. Cash Flow'!#REF!</f>
        <v>#REF!</v>
      </c>
      <c r="ATS8" s="354" t="e">
        <f>'[9]15 Yr. Cash Flow'!#REF!</f>
        <v>#REF!</v>
      </c>
      <c r="ATU8" s="354" t="e">
        <f>'[9]15 Yr. Cash Flow'!#REF!</f>
        <v>#REF!</v>
      </c>
      <c r="ATW8" s="354" t="e">
        <f>'[9]15 Yr. Cash Flow'!#REF!</f>
        <v>#REF!</v>
      </c>
      <c r="ATY8" s="354" t="e">
        <f>'[9]15 Yr. Cash Flow'!#REF!</f>
        <v>#REF!</v>
      </c>
      <c r="AUA8" s="354" t="e">
        <f>'[9]15 Yr. Cash Flow'!#REF!</f>
        <v>#REF!</v>
      </c>
      <c r="AUC8" s="354" t="e">
        <f>'[9]15 Yr. Cash Flow'!#REF!</f>
        <v>#REF!</v>
      </c>
      <c r="AUE8" s="354" t="e">
        <f>'[9]15 Yr. Cash Flow'!#REF!</f>
        <v>#REF!</v>
      </c>
      <c r="AUG8" s="354" t="e">
        <f>'[9]15 Yr. Cash Flow'!#REF!</f>
        <v>#REF!</v>
      </c>
      <c r="AUI8" s="354" t="e">
        <f>'[9]15 Yr. Cash Flow'!#REF!</f>
        <v>#REF!</v>
      </c>
      <c r="AUK8" s="354" t="e">
        <f>'[9]15 Yr. Cash Flow'!#REF!</f>
        <v>#REF!</v>
      </c>
      <c r="AUM8" s="354" t="e">
        <f>'[9]15 Yr. Cash Flow'!#REF!</f>
        <v>#REF!</v>
      </c>
      <c r="AUO8" s="354" t="e">
        <f>'[9]15 Yr. Cash Flow'!#REF!</f>
        <v>#REF!</v>
      </c>
      <c r="AUQ8" s="354" t="e">
        <f>'[9]15 Yr. Cash Flow'!#REF!</f>
        <v>#REF!</v>
      </c>
      <c r="AUS8" s="354" t="e">
        <f>'[9]15 Yr. Cash Flow'!#REF!</f>
        <v>#REF!</v>
      </c>
      <c r="AUU8" s="354" t="e">
        <f>'[9]15 Yr. Cash Flow'!#REF!</f>
        <v>#REF!</v>
      </c>
      <c r="AUW8" s="354" t="e">
        <f>'[9]15 Yr. Cash Flow'!#REF!</f>
        <v>#REF!</v>
      </c>
      <c r="AUY8" s="354" t="e">
        <f>'[9]15 Yr. Cash Flow'!#REF!</f>
        <v>#REF!</v>
      </c>
      <c r="AVA8" s="354" t="e">
        <f>'[9]15 Yr. Cash Flow'!#REF!</f>
        <v>#REF!</v>
      </c>
      <c r="AVC8" s="354" t="e">
        <f>'[9]15 Yr. Cash Flow'!#REF!</f>
        <v>#REF!</v>
      </c>
      <c r="AVE8" s="354" t="e">
        <f>'[9]15 Yr. Cash Flow'!#REF!</f>
        <v>#REF!</v>
      </c>
      <c r="AVG8" s="354" t="e">
        <f>'[9]15 Yr. Cash Flow'!#REF!</f>
        <v>#REF!</v>
      </c>
      <c r="AVI8" s="354" t="e">
        <f>'[9]15 Yr. Cash Flow'!#REF!</f>
        <v>#REF!</v>
      </c>
      <c r="AVK8" s="354" t="e">
        <f>'[9]15 Yr. Cash Flow'!#REF!</f>
        <v>#REF!</v>
      </c>
      <c r="AVM8" s="354" t="e">
        <f>'[9]15 Yr. Cash Flow'!#REF!</f>
        <v>#REF!</v>
      </c>
      <c r="AVO8" s="354" t="e">
        <f>'[9]15 Yr. Cash Flow'!#REF!</f>
        <v>#REF!</v>
      </c>
      <c r="AVQ8" s="354" t="e">
        <f>'[9]15 Yr. Cash Flow'!#REF!</f>
        <v>#REF!</v>
      </c>
      <c r="AVS8" s="354" t="e">
        <f>'[9]15 Yr. Cash Flow'!#REF!</f>
        <v>#REF!</v>
      </c>
      <c r="AVU8" s="354" t="e">
        <f>'[9]15 Yr. Cash Flow'!#REF!</f>
        <v>#REF!</v>
      </c>
      <c r="AVW8" s="354" t="e">
        <f>'[9]15 Yr. Cash Flow'!#REF!</f>
        <v>#REF!</v>
      </c>
      <c r="AVY8" s="354" t="e">
        <f>'[9]15 Yr. Cash Flow'!#REF!</f>
        <v>#REF!</v>
      </c>
      <c r="AWA8" s="354" t="e">
        <f>'[9]15 Yr. Cash Flow'!#REF!</f>
        <v>#REF!</v>
      </c>
      <c r="AWC8" s="354" t="e">
        <f>'[9]15 Yr. Cash Flow'!#REF!</f>
        <v>#REF!</v>
      </c>
      <c r="AWE8" s="354" t="e">
        <f>'[9]15 Yr. Cash Flow'!#REF!</f>
        <v>#REF!</v>
      </c>
      <c r="AWG8" s="354" t="e">
        <f>'[9]15 Yr. Cash Flow'!#REF!</f>
        <v>#REF!</v>
      </c>
      <c r="AWI8" s="354" t="e">
        <f>'[9]15 Yr. Cash Flow'!#REF!</f>
        <v>#REF!</v>
      </c>
      <c r="AWK8" s="354" t="e">
        <f>'[9]15 Yr. Cash Flow'!#REF!</f>
        <v>#REF!</v>
      </c>
      <c r="AWM8" s="354" t="e">
        <f>'[9]15 Yr. Cash Flow'!#REF!</f>
        <v>#REF!</v>
      </c>
      <c r="AWO8" s="354" t="e">
        <f>'[9]15 Yr. Cash Flow'!#REF!</f>
        <v>#REF!</v>
      </c>
      <c r="AWQ8" s="354" t="e">
        <f>'[9]15 Yr. Cash Flow'!#REF!</f>
        <v>#REF!</v>
      </c>
      <c r="AWS8" s="354" t="e">
        <f>'[9]15 Yr. Cash Flow'!#REF!</f>
        <v>#REF!</v>
      </c>
      <c r="AWU8" s="354" t="e">
        <f>'[9]15 Yr. Cash Flow'!#REF!</f>
        <v>#REF!</v>
      </c>
      <c r="AWW8" s="354" t="e">
        <f>'[9]15 Yr. Cash Flow'!#REF!</f>
        <v>#REF!</v>
      </c>
      <c r="AWY8" s="354" t="e">
        <f>'[9]15 Yr. Cash Flow'!#REF!</f>
        <v>#REF!</v>
      </c>
      <c r="AXA8" s="354" t="e">
        <f>'[9]15 Yr. Cash Flow'!#REF!</f>
        <v>#REF!</v>
      </c>
      <c r="AXC8" s="354" t="e">
        <f>'[9]15 Yr. Cash Flow'!#REF!</f>
        <v>#REF!</v>
      </c>
      <c r="AXE8" s="354" t="e">
        <f>'[9]15 Yr. Cash Flow'!#REF!</f>
        <v>#REF!</v>
      </c>
      <c r="AXG8" s="354" t="e">
        <f>'[9]15 Yr. Cash Flow'!#REF!</f>
        <v>#REF!</v>
      </c>
      <c r="AXI8" s="354" t="e">
        <f>'[9]15 Yr. Cash Flow'!#REF!</f>
        <v>#REF!</v>
      </c>
      <c r="AXK8" s="354" t="e">
        <f>'[9]15 Yr. Cash Flow'!#REF!</f>
        <v>#REF!</v>
      </c>
      <c r="AXM8" s="354" t="e">
        <f>'[9]15 Yr. Cash Flow'!#REF!</f>
        <v>#REF!</v>
      </c>
      <c r="AXO8" s="354" t="e">
        <f>'[9]15 Yr. Cash Flow'!#REF!</f>
        <v>#REF!</v>
      </c>
      <c r="AXQ8" s="354" t="e">
        <f>'[9]15 Yr. Cash Flow'!#REF!</f>
        <v>#REF!</v>
      </c>
      <c r="AXS8" s="354" t="e">
        <f>'[9]15 Yr. Cash Flow'!#REF!</f>
        <v>#REF!</v>
      </c>
      <c r="AXU8" s="354" t="e">
        <f>'[9]15 Yr. Cash Flow'!#REF!</f>
        <v>#REF!</v>
      </c>
      <c r="AXW8" s="354" t="e">
        <f>'[9]15 Yr. Cash Flow'!#REF!</f>
        <v>#REF!</v>
      </c>
      <c r="AXY8" s="354" t="e">
        <f>'[9]15 Yr. Cash Flow'!#REF!</f>
        <v>#REF!</v>
      </c>
      <c r="AYA8" s="354" t="e">
        <f>'[9]15 Yr. Cash Flow'!#REF!</f>
        <v>#REF!</v>
      </c>
      <c r="AYC8" s="354" t="e">
        <f>'[9]15 Yr. Cash Flow'!#REF!</f>
        <v>#REF!</v>
      </c>
      <c r="AYE8" s="354" t="e">
        <f>'[9]15 Yr. Cash Flow'!#REF!</f>
        <v>#REF!</v>
      </c>
      <c r="AYG8" s="354" t="e">
        <f>'[9]15 Yr. Cash Flow'!#REF!</f>
        <v>#REF!</v>
      </c>
      <c r="AYI8" s="354" t="e">
        <f>'[9]15 Yr. Cash Flow'!#REF!</f>
        <v>#REF!</v>
      </c>
      <c r="AYK8" s="354" t="e">
        <f>'[9]15 Yr. Cash Flow'!#REF!</f>
        <v>#REF!</v>
      </c>
      <c r="AYM8" s="354" t="e">
        <f>'[9]15 Yr. Cash Flow'!#REF!</f>
        <v>#REF!</v>
      </c>
      <c r="AYO8" s="354" t="e">
        <f>'[9]15 Yr. Cash Flow'!#REF!</f>
        <v>#REF!</v>
      </c>
      <c r="AYQ8" s="354" t="e">
        <f>'[9]15 Yr. Cash Flow'!#REF!</f>
        <v>#REF!</v>
      </c>
      <c r="AYS8" s="354" t="e">
        <f>'[9]15 Yr. Cash Flow'!#REF!</f>
        <v>#REF!</v>
      </c>
      <c r="AYU8" s="354" t="e">
        <f>'[9]15 Yr. Cash Flow'!#REF!</f>
        <v>#REF!</v>
      </c>
      <c r="AYW8" s="354" t="e">
        <f>'[9]15 Yr. Cash Flow'!#REF!</f>
        <v>#REF!</v>
      </c>
      <c r="AYY8" s="354" t="e">
        <f>'[9]15 Yr. Cash Flow'!#REF!</f>
        <v>#REF!</v>
      </c>
      <c r="AZA8" s="354" t="e">
        <f>'[9]15 Yr. Cash Flow'!#REF!</f>
        <v>#REF!</v>
      </c>
      <c r="AZC8" s="354" t="e">
        <f>'[9]15 Yr. Cash Flow'!#REF!</f>
        <v>#REF!</v>
      </c>
      <c r="AZE8" s="354" t="e">
        <f>'[9]15 Yr. Cash Flow'!#REF!</f>
        <v>#REF!</v>
      </c>
      <c r="AZG8" s="354" t="e">
        <f>'[9]15 Yr. Cash Flow'!#REF!</f>
        <v>#REF!</v>
      </c>
      <c r="AZI8" s="354" t="e">
        <f>'[9]15 Yr. Cash Flow'!#REF!</f>
        <v>#REF!</v>
      </c>
      <c r="AZK8" s="354" t="e">
        <f>'[9]15 Yr. Cash Flow'!#REF!</f>
        <v>#REF!</v>
      </c>
      <c r="AZM8" s="354" t="e">
        <f>'[9]15 Yr. Cash Flow'!#REF!</f>
        <v>#REF!</v>
      </c>
      <c r="AZO8" s="354" t="e">
        <f>'[9]15 Yr. Cash Flow'!#REF!</f>
        <v>#REF!</v>
      </c>
      <c r="AZQ8" s="354" t="e">
        <f>'[9]15 Yr. Cash Flow'!#REF!</f>
        <v>#REF!</v>
      </c>
      <c r="AZS8" s="354" t="e">
        <f>'[9]15 Yr. Cash Flow'!#REF!</f>
        <v>#REF!</v>
      </c>
      <c r="AZU8" s="354" t="e">
        <f>'[9]15 Yr. Cash Flow'!#REF!</f>
        <v>#REF!</v>
      </c>
      <c r="AZW8" s="354" t="e">
        <f>'[9]15 Yr. Cash Flow'!#REF!</f>
        <v>#REF!</v>
      </c>
      <c r="AZY8" s="354" t="e">
        <f>'[9]15 Yr. Cash Flow'!#REF!</f>
        <v>#REF!</v>
      </c>
      <c r="BAA8" s="354" t="e">
        <f>'[9]15 Yr. Cash Flow'!#REF!</f>
        <v>#REF!</v>
      </c>
      <c r="BAC8" s="354" t="e">
        <f>'[9]15 Yr. Cash Flow'!#REF!</f>
        <v>#REF!</v>
      </c>
      <c r="BAE8" s="354" t="e">
        <f>'[9]15 Yr. Cash Flow'!#REF!</f>
        <v>#REF!</v>
      </c>
      <c r="BAG8" s="354" t="e">
        <f>'[9]15 Yr. Cash Flow'!#REF!</f>
        <v>#REF!</v>
      </c>
      <c r="BAI8" s="354" t="e">
        <f>'[9]15 Yr. Cash Flow'!#REF!</f>
        <v>#REF!</v>
      </c>
      <c r="BAK8" s="354" t="e">
        <f>'[9]15 Yr. Cash Flow'!#REF!</f>
        <v>#REF!</v>
      </c>
      <c r="BAM8" s="354" t="e">
        <f>'[9]15 Yr. Cash Flow'!#REF!</f>
        <v>#REF!</v>
      </c>
      <c r="BAO8" s="354" t="e">
        <f>'[9]15 Yr. Cash Flow'!#REF!</f>
        <v>#REF!</v>
      </c>
      <c r="BAQ8" s="354" t="e">
        <f>'[9]15 Yr. Cash Flow'!#REF!</f>
        <v>#REF!</v>
      </c>
      <c r="BAS8" s="354" t="e">
        <f>'[9]15 Yr. Cash Flow'!#REF!</f>
        <v>#REF!</v>
      </c>
      <c r="BAU8" s="354" t="e">
        <f>'[9]15 Yr. Cash Flow'!#REF!</f>
        <v>#REF!</v>
      </c>
      <c r="BAW8" s="354" t="e">
        <f>'[9]15 Yr. Cash Flow'!#REF!</f>
        <v>#REF!</v>
      </c>
      <c r="BAY8" s="354" t="e">
        <f>'[9]15 Yr. Cash Flow'!#REF!</f>
        <v>#REF!</v>
      </c>
      <c r="BBA8" s="354" t="e">
        <f>'[9]15 Yr. Cash Flow'!#REF!</f>
        <v>#REF!</v>
      </c>
      <c r="BBC8" s="354" t="e">
        <f>'[9]15 Yr. Cash Flow'!#REF!</f>
        <v>#REF!</v>
      </c>
      <c r="BBE8" s="354" t="e">
        <f>'[9]15 Yr. Cash Flow'!#REF!</f>
        <v>#REF!</v>
      </c>
      <c r="BBG8" s="354" t="e">
        <f>'[9]15 Yr. Cash Flow'!#REF!</f>
        <v>#REF!</v>
      </c>
      <c r="BBI8" s="354" t="e">
        <f>'[9]15 Yr. Cash Flow'!#REF!</f>
        <v>#REF!</v>
      </c>
      <c r="BBK8" s="354" t="e">
        <f>'[9]15 Yr. Cash Flow'!#REF!</f>
        <v>#REF!</v>
      </c>
      <c r="BBM8" s="354" t="e">
        <f>'[9]15 Yr. Cash Flow'!#REF!</f>
        <v>#REF!</v>
      </c>
      <c r="BBO8" s="354" t="e">
        <f>'[9]15 Yr. Cash Flow'!#REF!</f>
        <v>#REF!</v>
      </c>
      <c r="BBQ8" s="354" t="e">
        <f>'[9]15 Yr. Cash Flow'!#REF!</f>
        <v>#REF!</v>
      </c>
      <c r="BBS8" s="354" t="e">
        <f>'[9]15 Yr. Cash Flow'!#REF!</f>
        <v>#REF!</v>
      </c>
      <c r="BBU8" s="354" t="e">
        <f>'[9]15 Yr. Cash Flow'!#REF!</f>
        <v>#REF!</v>
      </c>
      <c r="BBW8" s="354" t="e">
        <f>'[9]15 Yr. Cash Flow'!#REF!</f>
        <v>#REF!</v>
      </c>
      <c r="BBY8" s="354" t="e">
        <f>'[9]15 Yr. Cash Flow'!#REF!</f>
        <v>#REF!</v>
      </c>
      <c r="BCA8" s="354" t="e">
        <f>'[9]15 Yr. Cash Flow'!#REF!</f>
        <v>#REF!</v>
      </c>
      <c r="BCC8" s="354" t="e">
        <f>'[9]15 Yr. Cash Flow'!#REF!</f>
        <v>#REF!</v>
      </c>
      <c r="BCE8" s="354" t="e">
        <f>'[9]15 Yr. Cash Flow'!#REF!</f>
        <v>#REF!</v>
      </c>
      <c r="BCG8" s="354" t="e">
        <f>'[9]15 Yr. Cash Flow'!#REF!</f>
        <v>#REF!</v>
      </c>
      <c r="BCI8" s="354" t="e">
        <f>'[9]15 Yr. Cash Flow'!#REF!</f>
        <v>#REF!</v>
      </c>
      <c r="BCK8" s="354" t="e">
        <f>'[9]15 Yr. Cash Flow'!#REF!</f>
        <v>#REF!</v>
      </c>
      <c r="BCM8" s="354" t="e">
        <f>'[9]15 Yr. Cash Flow'!#REF!</f>
        <v>#REF!</v>
      </c>
      <c r="BCO8" s="354" t="e">
        <f>'[9]15 Yr. Cash Flow'!#REF!</f>
        <v>#REF!</v>
      </c>
      <c r="BCQ8" s="354" t="e">
        <f>'[9]15 Yr. Cash Flow'!#REF!</f>
        <v>#REF!</v>
      </c>
      <c r="BCS8" s="354" t="e">
        <f>'[9]15 Yr. Cash Flow'!#REF!</f>
        <v>#REF!</v>
      </c>
      <c r="BCU8" s="354" t="e">
        <f>'[9]15 Yr. Cash Flow'!#REF!</f>
        <v>#REF!</v>
      </c>
      <c r="BCW8" s="354" t="e">
        <f>'[9]15 Yr. Cash Flow'!#REF!</f>
        <v>#REF!</v>
      </c>
      <c r="BCY8" s="354" t="e">
        <f>'[9]15 Yr. Cash Flow'!#REF!</f>
        <v>#REF!</v>
      </c>
      <c r="BDA8" s="354" t="e">
        <f>'[9]15 Yr. Cash Flow'!#REF!</f>
        <v>#REF!</v>
      </c>
      <c r="BDC8" s="354" t="e">
        <f>'[9]15 Yr. Cash Flow'!#REF!</f>
        <v>#REF!</v>
      </c>
      <c r="BDE8" s="354" t="e">
        <f>'[9]15 Yr. Cash Flow'!#REF!</f>
        <v>#REF!</v>
      </c>
      <c r="BDG8" s="354" t="e">
        <f>'[9]15 Yr. Cash Flow'!#REF!</f>
        <v>#REF!</v>
      </c>
      <c r="BDI8" s="354" t="e">
        <f>'[9]15 Yr. Cash Flow'!#REF!</f>
        <v>#REF!</v>
      </c>
      <c r="BDK8" s="354" t="e">
        <f>'[9]15 Yr. Cash Flow'!#REF!</f>
        <v>#REF!</v>
      </c>
      <c r="BDM8" s="354" t="e">
        <f>'[9]15 Yr. Cash Flow'!#REF!</f>
        <v>#REF!</v>
      </c>
      <c r="BDO8" s="354" t="e">
        <f>'[9]15 Yr. Cash Flow'!#REF!</f>
        <v>#REF!</v>
      </c>
      <c r="BDQ8" s="354" t="e">
        <f>'[9]15 Yr. Cash Flow'!#REF!</f>
        <v>#REF!</v>
      </c>
      <c r="BDS8" s="354" t="e">
        <f>'[9]15 Yr. Cash Flow'!#REF!</f>
        <v>#REF!</v>
      </c>
      <c r="BDU8" s="354" t="e">
        <f>'[9]15 Yr. Cash Flow'!#REF!</f>
        <v>#REF!</v>
      </c>
      <c r="BDW8" s="354" t="e">
        <f>'[9]15 Yr. Cash Flow'!#REF!</f>
        <v>#REF!</v>
      </c>
      <c r="BDY8" s="354" t="e">
        <f>'[9]15 Yr. Cash Flow'!#REF!</f>
        <v>#REF!</v>
      </c>
      <c r="BEA8" s="354" t="e">
        <f>'[9]15 Yr. Cash Flow'!#REF!</f>
        <v>#REF!</v>
      </c>
      <c r="BEC8" s="354" t="e">
        <f>'[9]15 Yr. Cash Flow'!#REF!</f>
        <v>#REF!</v>
      </c>
      <c r="BEE8" s="354" t="e">
        <f>'[9]15 Yr. Cash Flow'!#REF!</f>
        <v>#REF!</v>
      </c>
      <c r="BEG8" s="354" t="e">
        <f>'[9]15 Yr. Cash Flow'!#REF!</f>
        <v>#REF!</v>
      </c>
      <c r="BEI8" s="354" t="e">
        <f>'[9]15 Yr. Cash Flow'!#REF!</f>
        <v>#REF!</v>
      </c>
      <c r="BEK8" s="354" t="e">
        <f>'[9]15 Yr. Cash Flow'!#REF!</f>
        <v>#REF!</v>
      </c>
      <c r="BEM8" s="354" t="e">
        <f>'[9]15 Yr. Cash Flow'!#REF!</f>
        <v>#REF!</v>
      </c>
      <c r="BEO8" s="354" t="e">
        <f>'[9]15 Yr. Cash Flow'!#REF!</f>
        <v>#REF!</v>
      </c>
      <c r="BEQ8" s="354" t="e">
        <f>'[9]15 Yr. Cash Flow'!#REF!</f>
        <v>#REF!</v>
      </c>
      <c r="BES8" s="354" t="e">
        <f>'[9]15 Yr. Cash Flow'!#REF!</f>
        <v>#REF!</v>
      </c>
      <c r="BEU8" s="354" t="e">
        <f>'[9]15 Yr. Cash Flow'!#REF!</f>
        <v>#REF!</v>
      </c>
      <c r="BEW8" s="354" t="e">
        <f>'[9]15 Yr. Cash Flow'!#REF!</f>
        <v>#REF!</v>
      </c>
      <c r="BEY8" s="354" t="e">
        <f>'[9]15 Yr. Cash Flow'!#REF!</f>
        <v>#REF!</v>
      </c>
      <c r="BFA8" s="354" t="e">
        <f>'[9]15 Yr. Cash Flow'!#REF!</f>
        <v>#REF!</v>
      </c>
      <c r="BFC8" s="354" t="e">
        <f>'[9]15 Yr. Cash Flow'!#REF!</f>
        <v>#REF!</v>
      </c>
      <c r="BFE8" s="354" t="e">
        <f>'[9]15 Yr. Cash Flow'!#REF!</f>
        <v>#REF!</v>
      </c>
      <c r="BFG8" s="354" t="e">
        <f>'[9]15 Yr. Cash Flow'!#REF!</f>
        <v>#REF!</v>
      </c>
      <c r="BFI8" s="354" t="e">
        <f>'[9]15 Yr. Cash Flow'!#REF!</f>
        <v>#REF!</v>
      </c>
      <c r="BFK8" s="354" t="e">
        <f>'[9]15 Yr. Cash Flow'!#REF!</f>
        <v>#REF!</v>
      </c>
      <c r="BFM8" s="354" t="e">
        <f>'[9]15 Yr. Cash Flow'!#REF!</f>
        <v>#REF!</v>
      </c>
      <c r="BFO8" s="354" t="e">
        <f>'[9]15 Yr. Cash Flow'!#REF!</f>
        <v>#REF!</v>
      </c>
      <c r="BFQ8" s="354" t="e">
        <f>'[9]15 Yr. Cash Flow'!#REF!</f>
        <v>#REF!</v>
      </c>
      <c r="BFS8" s="354" t="e">
        <f>'[9]15 Yr. Cash Flow'!#REF!</f>
        <v>#REF!</v>
      </c>
      <c r="BFU8" s="354" t="e">
        <f>'[9]15 Yr. Cash Flow'!#REF!</f>
        <v>#REF!</v>
      </c>
      <c r="BFW8" s="354" t="e">
        <f>'[9]15 Yr. Cash Flow'!#REF!</f>
        <v>#REF!</v>
      </c>
      <c r="BFY8" s="354" t="e">
        <f>'[9]15 Yr. Cash Flow'!#REF!</f>
        <v>#REF!</v>
      </c>
      <c r="BGA8" s="354" t="e">
        <f>'[9]15 Yr. Cash Flow'!#REF!</f>
        <v>#REF!</v>
      </c>
      <c r="BGC8" s="354" t="e">
        <f>'[9]15 Yr. Cash Flow'!#REF!</f>
        <v>#REF!</v>
      </c>
      <c r="BGE8" s="354" t="e">
        <f>'[9]15 Yr. Cash Flow'!#REF!</f>
        <v>#REF!</v>
      </c>
      <c r="BGG8" s="354" t="e">
        <f>'[9]15 Yr. Cash Flow'!#REF!</f>
        <v>#REF!</v>
      </c>
      <c r="BGI8" s="354" t="e">
        <f>'[9]15 Yr. Cash Flow'!#REF!</f>
        <v>#REF!</v>
      </c>
      <c r="BGK8" s="354" t="e">
        <f>'[9]15 Yr. Cash Flow'!#REF!</f>
        <v>#REF!</v>
      </c>
      <c r="BGM8" s="354" t="e">
        <f>'[9]15 Yr. Cash Flow'!#REF!</f>
        <v>#REF!</v>
      </c>
      <c r="BGO8" s="354" t="e">
        <f>'[9]15 Yr. Cash Flow'!#REF!</f>
        <v>#REF!</v>
      </c>
      <c r="BGQ8" s="354" t="e">
        <f>'[9]15 Yr. Cash Flow'!#REF!</f>
        <v>#REF!</v>
      </c>
      <c r="BGS8" s="354" t="e">
        <f>'[9]15 Yr. Cash Flow'!#REF!</f>
        <v>#REF!</v>
      </c>
      <c r="BGU8" s="354" t="e">
        <f>'[9]15 Yr. Cash Flow'!#REF!</f>
        <v>#REF!</v>
      </c>
      <c r="BGW8" s="354" t="e">
        <f>'[9]15 Yr. Cash Flow'!#REF!</f>
        <v>#REF!</v>
      </c>
      <c r="BGY8" s="354" t="e">
        <f>'[9]15 Yr. Cash Flow'!#REF!</f>
        <v>#REF!</v>
      </c>
      <c r="BHA8" s="354" t="e">
        <f>'[9]15 Yr. Cash Flow'!#REF!</f>
        <v>#REF!</v>
      </c>
      <c r="BHC8" s="354" t="e">
        <f>'[9]15 Yr. Cash Flow'!#REF!</f>
        <v>#REF!</v>
      </c>
      <c r="BHE8" s="354" t="e">
        <f>'[9]15 Yr. Cash Flow'!#REF!</f>
        <v>#REF!</v>
      </c>
      <c r="BHG8" s="354" t="e">
        <f>'[9]15 Yr. Cash Flow'!#REF!</f>
        <v>#REF!</v>
      </c>
      <c r="BHI8" s="354" t="e">
        <f>'[9]15 Yr. Cash Flow'!#REF!</f>
        <v>#REF!</v>
      </c>
      <c r="BHK8" s="354" t="e">
        <f>'[9]15 Yr. Cash Flow'!#REF!</f>
        <v>#REF!</v>
      </c>
      <c r="BHM8" s="354" t="e">
        <f>'[9]15 Yr. Cash Flow'!#REF!</f>
        <v>#REF!</v>
      </c>
      <c r="BHO8" s="354" t="e">
        <f>'[9]15 Yr. Cash Flow'!#REF!</f>
        <v>#REF!</v>
      </c>
      <c r="BHQ8" s="354" t="e">
        <f>'[9]15 Yr. Cash Flow'!#REF!</f>
        <v>#REF!</v>
      </c>
      <c r="BHS8" s="354" t="e">
        <f>'[9]15 Yr. Cash Flow'!#REF!</f>
        <v>#REF!</v>
      </c>
      <c r="BHU8" s="354" t="e">
        <f>'[9]15 Yr. Cash Flow'!#REF!</f>
        <v>#REF!</v>
      </c>
      <c r="BHW8" s="354" t="e">
        <f>'[9]15 Yr. Cash Flow'!#REF!</f>
        <v>#REF!</v>
      </c>
      <c r="BHY8" s="354" t="e">
        <f>'[9]15 Yr. Cash Flow'!#REF!</f>
        <v>#REF!</v>
      </c>
      <c r="BIA8" s="354" t="e">
        <f>'[9]15 Yr. Cash Flow'!#REF!</f>
        <v>#REF!</v>
      </c>
      <c r="BIC8" s="354" t="e">
        <f>'[9]15 Yr. Cash Flow'!#REF!</f>
        <v>#REF!</v>
      </c>
      <c r="BIE8" s="354" t="e">
        <f>'[9]15 Yr. Cash Flow'!#REF!</f>
        <v>#REF!</v>
      </c>
      <c r="BIG8" s="354" t="e">
        <f>'[9]15 Yr. Cash Flow'!#REF!</f>
        <v>#REF!</v>
      </c>
      <c r="BII8" s="354" t="e">
        <f>'[9]15 Yr. Cash Flow'!#REF!</f>
        <v>#REF!</v>
      </c>
      <c r="BIK8" s="354" t="e">
        <f>'[9]15 Yr. Cash Flow'!#REF!</f>
        <v>#REF!</v>
      </c>
      <c r="BIM8" s="354" t="e">
        <f>'[9]15 Yr. Cash Flow'!#REF!</f>
        <v>#REF!</v>
      </c>
      <c r="BIO8" s="354" t="e">
        <f>'[9]15 Yr. Cash Flow'!#REF!</f>
        <v>#REF!</v>
      </c>
      <c r="BIQ8" s="354" t="e">
        <f>'[9]15 Yr. Cash Flow'!#REF!</f>
        <v>#REF!</v>
      </c>
      <c r="BIS8" s="354" t="e">
        <f>'[9]15 Yr. Cash Flow'!#REF!</f>
        <v>#REF!</v>
      </c>
      <c r="BIU8" s="354" t="e">
        <f>'[9]15 Yr. Cash Flow'!#REF!</f>
        <v>#REF!</v>
      </c>
      <c r="BIW8" s="354" t="e">
        <f>'[9]15 Yr. Cash Flow'!#REF!</f>
        <v>#REF!</v>
      </c>
      <c r="BIY8" s="354" t="e">
        <f>'[9]15 Yr. Cash Flow'!#REF!</f>
        <v>#REF!</v>
      </c>
      <c r="BJA8" s="354" t="e">
        <f>'[9]15 Yr. Cash Flow'!#REF!</f>
        <v>#REF!</v>
      </c>
      <c r="BJC8" s="354" t="e">
        <f>'[9]15 Yr. Cash Flow'!#REF!</f>
        <v>#REF!</v>
      </c>
      <c r="BJE8" s="354" t="e">
        <f>'[9]15 Yr. Cash Flow'!#REF!</f>
        <v>#REF!</v>
      </c>
      <c r="BJG8" s="354" t="e">
        <f>'[9]15 Yr. Cash Flow'!#REF!</f>
        <v>#REF!</v>
      </c>
      <c r="BJI8" s="354" t="e">
        <f>'[9]15 Yr. Cash Flow'!#REF!</f>
        <v>#REF!</v>
      </c>
      <c r="BJK8" s="354" t="e">
        <f>'[9]15 Yr. Cash Flow'!#REF!</f>
        <v>#REF!</v>
      </c>
      <c r="BJM8" s="354" t="e">
        <f>'[9]15 Yr. Cash Flow'!#REF!</f>
        <v>#REF!</v>
      </c>
      <c r="BJO8" s="354" t="e">
        <f>'[9]15 Yr. Cash Flow'!#REF!</f>
        <v>#REF!</v>
      </c>
      <c r="BJQ8" s="354" t="e">
        <f>'[9]15 Yr. Cash Flow'!#REF!</f>
        <v>#REF!</v>
      </c>
      <c r="BJS8" s="354" t="e">
        <f>'[9]15 Yr. Cash Flow'!#REF!</f>
        <v>#REF!</v>
      </c>
      <c r="BJU8" s="354" t="e">
        <f>'[9]15 Yr. Cash Flow'!#REF!</f>
        <v>#REF!</v>
      </c>
      <c r="BJW8" s="354" t="e">
        <f>'[9]15 Yr. Cash Flow'!#REF!</f>
        <v>#REF!</v>
      </c>
      <c r="BJY8" s="354" t="e">
        <f>'[9]15 Yr. Cash Flow'!#REF!</f>
        <v>#REF!</v>
      </c>
      <c r="BKA8" s="354" t="e">
        <f>'[9]15 Yr. Cash Flow'!#REF!</f>
        <v>#REF!</v>
      </c>
      <c r="BKC8" s="354" t="e">
        <f>'[9]15 Yr. Cash Flow'!#REF!</f>
        <v>#REF!</v>
      </c>
      <c r="BKE8" s="354" t="e">
        <f>'[9]15 Yr. Cash Flow'!#REF!</f>
        <v>#REF!</v>
      </c>
      <c r="BKG8" s="354" t="e">
        <f>'[9]15 Yr. Cash Flow'!#REF!</f>
        <v>#REF!</v>
      </c>
      <c r="BKI8" s="354" t="e">
        <f>'[9]15 Yr. Cash Flow'!#REF!</f>
        <v>#REF!</v>
      </c>
      <c r="BKK8" s="354" t="e">
        <f>'[9]15 Yr. Cash Flow'!#REF!</f>
        <v>#REF!</v>
      </c>
      <c r="BKM8" s="354" t="e">
        <f>'[9]15 Yr. Cash Flow'!#REF!</f>
        <v>#REF!</v>
      </c>
      <c r="BKO8" s="354" t="e">
        <f>'[9]15 Yr. Cash Flow'!#REF!</f>
        <v>#REF!</v>
      </c>
      <c r="BKQ8" s="354" t="e">
        <f>'[9]15 Yr. Cash Flow'!#REF!</f>
        <v>#REF!</v>
      </c>
      <c r="BKS8" s="354" t="e">
        <f>'[9]15 Yr. Cash Flow'!#REF!</f>
        <v>#REF!</v>
      </c>
      <c r="BKU8" s="354" t="e">
        <f>'[9]15 Yr. Cash Flow'!#REF!</f>
        <v>#REF!</v>
      </c>
      <c r="BKW8" s="354" t="e">
        <f>'[9]15 Yr. Cash Flow'!#REF!</f>
        <v>#REF!</v>
      </c>
      <c r="BKY8" s="354" t="e">
        <f>'[9]15 Yr. Cash Flow'!#REF!</f>
        <v>#REF!</v>
      </c>
      <c r="BLA8" s="354" t="e">
        <f>'[9]15 Yr. Cash Flow'!#REF!</f>
        <v>#REF!</v>
      </c>
      <c r="BLC8" s="354" t="e">
        <f>'[9]15 Yr. Cash Flow'!#REF!</f>
        <v>#REF!</v>
      </c>
      <c r="BLE8" s="354" t="e">
        <f>'[9]15 Yr. Cash Flow'!#REF!</f>
        <v>#REF!</v>
      </c>
      <c r="BLG8" s="354" t="e">
        <f>'[9]15 Yr. Cash Flow'!#REF!</f>
        <v>#REF!</v>
      </c>
      <c r="BLI8" s="354" t="e">
        <f>'[9]15 Yr. Cash Flow'!#REF!</f>
        <v>#REF!</v>
      </c>
      <c r="BLK8" s="354" t="e">
        <f>'[9]15 Yr. Cash Flow'!#REF!</f>
        <v>#REF!</v>
      </c>
      <c r="BLM8" s="354" t="e">
        <f>'[9]15 Yr. Cash Flow'!#REF!</f>
        <v>#REF!</v>
      </c>
      <c r="BLO8" s="354" t="e">
        <f>'[9]15 Yr. Cash Flow'!#REF!</f>
        <v>#REF!</v>
      </c>
      <c r="BLQ8" s="354" t="e">
        <f>'[9]15 Yr. Cash Flow'!#REF!</f>
        <v>#REF!</v>
      </c>
      <c r="BLS8" s="354" t="e">
        <f>'[9]15 Yr. Cash Flow'!#REF!</f>
        <v>#REF!</v>
      </c>
      <c r="BLU8" s="354" t="e">
        <f>'[9]15 Yr. Cash Flow'!#REF!</f>
        <v>#REF!</v>
      </c>
      <c r="BLW8" s="354" t="e">
        <f>'[9]15 Yr. Cash Flow'!#REF!</f>
        <v>#REF!</v>
      </c>
      <c r="BLY8" s="354" t="e">
        <f>'[9]15 Yr. Cash Flow'!#REF!</f>
        <v>#REF!</v>
      </c>
      <c r="BMA8" s="354" t="e">
        <f>'[9]15 Yr. Cash Flow'!#REF!</f>
        <v>#REF!</v>
      </c>
      <c r="BMC8" s="354" t="e">
        <f>'[9]15 Yr. Cash Flow'!#REF!</f>
        <v>#REF!</v>
      </c>
      <c r="BME8" s="354" t="e">
        <f>'[9]15 Yr. Cash Flow'!#REF!</f>
        <v>#REF!</v>
      </c>
      <c r="BMG8" s="354" t="e">
        <f>'[9]15 Yr. Cash Flow'!#REF!</f>
        <v>#REF!</v>
      </c>
      <c r="BMI8" s="354" t="e">
        <f>'[9]15 Yr. Cash Flow'!#REF!</f>
        <v>#REF!</v>
      </c>
      <c r="BMK8" s="354" t="e">
        <f>'[9]15 Yr. Cash Flow'!#REF!</f>
        <v>#REF!</v>
      </c>
      <c r="BMM8" s="354" t="e">
        <f>'[9]15 Yr. Cash Flow'!#REF!</f>
        <v>#REF!</v>
      </c>
      <c r="BMO8" s="354" t="e">
        <f>'[9]15 Yr. Cash Flow'!#REF!</f>
        <v>#REF!</v>
      </c>
      <c r="BMQ8" s="354" t="e">
        <f>'[9]15 Yr. Cash Flow'!#REF!</f>
        <v>#REF!</v>
      </c>
      <c r="BMS8" s="354" t="e">
        <f>'[9]15 Yr. Cash Flow'!#REF!</f>
        <v>#REF!</v>
      </c>
      <c r="BMU8" s="354" t="e">
        <f>'[9]15 Yr. Cash Flow'!#REF!</f>
        <v>#REF!</v>
      </c>
      <c r="BMW8" s="354" t="e">
        <f>'[9]15 Yr. Cash Flow'!#REF!</f>
        <v>#REF!</v>
      </c>
      <c r="BMY8" s="354" t="e">
        <f>'[9]15 Yr. Cash Flow'!#REF!</f>
        <v>#REF!</v>
      </c>
      <c r="BNA8" s="354" t="e">
        <f>'[9]15 Yr. Cash Flow'!#REF!</f>
        <v>#REF!</v>
      </c>
      <c r="BNC8" s="354" t="e">
        <f>'[9]15 Yr. Cash Flow'!#REF!</f>
        <v>#REF!</v>
      </c>
      <c r="BNE8" s="354" t="e">
        <f>'[9]15 Yr. Cash Flow'!#REF!</f>
        <v>#REF!</v>
      </c>
      <c r="BNG8" s="354" t="e">
        <f>'[9]15 Yr. Cash Flow'!#REF!</f>
        <v>#REF!</v>
      </c>
      <c r="BNI8" s="354" t="e">
        <f>'[9]15 Yr. Cash Flow'!#REF!</f>
        <v>#REF!</v>
      </c>
      <c r="BNK8" s="354" t="e">
        <f>'[9]15 Yr. Cash Flow'!#REF!</f>
        <v>#REF!</v>
      </c>
      <c r="BNM8" s="354" t="e">
        <f>'[9]15 Yr. Cash Flow'!#REF!</f>
        <v>#REF!</v>
      </c>
      <c r="BNO8" s="354" t="e">
        <f>'[9]15 Yr. Cash Flow'!#REF!</f>
        <v>#REF!</v>
      </c>
      <c r="BNQ8" s="354" t="e">
        <f>'[9]15 Yr. Cash Flow'!#REF!</f>
        <v>#REF!</v>
      </c>
      <c r="BNS8" s="354" t="e">
        <f>'[9]15 Yr. Cash Flow'!#REF!</f>
        <v>#REF!</v>
      </c>
      <c r="BNU8" s="354" t="e">
        <f>'[9]15 Yr. Cash Flow'!#REF!</f>
        <v>#REF!</v>
      </c>
      <c r="BNW8" s="354" t="e">
        <f>'[9]15 Yr. Cash Flow'!#REF!</f>
        <v>#REF!</v>
      </c>
      <c r="BNY8" s="354" t="e">
        <f>'[9]15 Yr. Cash Flow'!#REF!</f>
        <v>#REF!</v>
      </c>
      <c r="BOA8" s="354" t="e">
        <f>'[9]15 Yr. Cash Flow'!#REF!</f>
        <v>#REF!</v>
      </c>
      <c r="BOC8" s="354" t="e">
        <f>'[9]15 Yr. Cash Flow'!#REF!</f>
        <v>#REF!</v>
      </c>
      <c r="BOE8" s="354" t="e">
        <f>'[9]15 Yr. Cash Flow'!#REF!</f>
        <v>#REF!</v>
      </c>
      <c r="BOG8" s="354" t="e">
        <f>'[9]15 Yr. Cash Flow'!#REF!</f>
        <v>#REF!</v>
      </c>
      <c r="BOI8" s="354" t="e">
        <f>'[9]15 Yr. Cash Flow'!#REF!</f>
        <v>#REF!</v>
      </c>
      <c r="BOK8" s="354" t="e">
        <f>'[9]15 Yr. Cash Flow'!#REF!</f>
        <v>#REF!</v>
      </c>
      <c r="BOM8" s="354" t="e">
        <f>'[9]15 Yr. Cash Flow'!#REF!</f>
        <v>#REF!</v>
      </c>
      <c r="BOO8" s="354" t="e">
        <f>'[9]15 Yr. Cash Flow'!#REF!</f>
        <v>#REF!</v>
      </c>
      <c r="BOQ8" s="354" t="e">
        <f>'[9]15 Yr. Cash Flow'!#REF!</f>
        <v>#REF!</v>
      </c>
      <c r="BOS8" s="354" t="e">
        <f>'[9]15 Yr. Cash Flow'!#REF!</f>
        <v>#REF!</v>
      </c>
      <c r="BOU8" s="354" t="e">
        <f>'[9]15 Yr. Cash Flow'!#REF!</f>
        <v>#REF!</v>
      </c>
      <c r="BOW8" s="354" t="e">
        <f>'[9]15 Yr. Cash Flow'!#REF!</f>
        <v>#REF!</v>
      </c>
      <c r="BOY8" s="354" t="e">
        <f>'[9]15 Yr. Cash Flow'!#REF!</f>
        <v>#REF!</v>
      </c>
      <c r="BPA8" s="354" t="e">
        <f>'[9]15 Yr. Cash Flow'!#REF!</f>
        <v>#REF!</v>
      </c>
      <c r="BPC8" s="354" t="e">
        <f>'[9]15 Yr. Cash Flow'!#REF!</f>
        <v>#REF!</v>
      </c>
      <c r="BPE8" s="354" t="e">
        <f>'[9]15 Yr. Cash Flow'!#REF!</f>
        <v>#REF!</v>
      </c>
      <c r="BPG8" s="354" t="e">
        <f>'[9]15 Yr. Cash Flow'!#REF!</f>
        <v>#REF!</v>
      </c>
      <c r="BPI8" s="354" t="e">
        <f>'[9]15 Yr. Cash Flow'!#REF!</f>
        <v>#REF!</v>
      </c>
      <c r="BPK8" s="354" t="e">
        <f>'[9]15 Yr. Cash Flow'!#REF!</f>
        <v>#REF!</v>
      </c>
      <c r="BPM8" s="354" t="e">
        <f>'[9]15 Yr. Cash Flow'!#REF!</f>
        <v>#REF!</v>
      </c>
      <c r="BPO8" s="354" t="e">
        <f>'[9]15 Yr. Cash Flow'!#REF!</f>
        <v>#REF!</v>
      </c>
      <c r="BPQ8" s="354" t="e">
        <f>'[9]15 Yr. Cash Flow'!#REF!</f>
        <v>#REF!</v>
      </c>
      <c r="BPS8" s="354" t="e">
        <f>'[9]15 Yr. Cash Flow'!#REF!</f>
        <v>#REF!</v>
      </c>
      <c r="BPU8" s="354" t="e">
        <f>'[9]15 Yr. Cash Flow'!#REF!</f>
        <v>#REF!</v>
      </c>
      <c r="BPW8" s="354" t="e">
        <f>'[9]15 Yr. Cash Flow'!#REF!</f>
        <v>#REF!</v>
      </c>
      <c r="BPY8" s="354" t="e">
        <f>'[9]15 Yr. Cash Flow'!#REF!</f>
        <v>#REF!</v>
      </c>
      <c r="BQA8" s="354" t="e">
        <f>'[9]15 Yr. Cash Flow'!#REF!</f>
        <v>#REF!</v>
      </c>
      <c r="BQC8" s="354" t="e">
        <f>'[9]15 Yr. Cash Flow'!#REF!</f>
        <v>#REF!</v>
      </c>
      <c r="BQE8" s="354" t="e">
        <f>'[9]15 Yr. Cash Flow'!#REF!</f>
        <v>#REF!</v>
      </c>
      <c r="BQG8" s="354" t="e">
        <f>'[9]15 Yr. Cash Flow'!#REF!</f>
        <v>#REF!</v>
      </c>
      <c r="BQI8" s="354" t="e">
        <f>'[9]15 Yr. Cash Flow'!#REF!</f>
        <v>#REF!</v>
      </c>
      <c r="BQK8" s="354" t="e">
        <f>'[9]15 Yr. Cash Flow'!#REF!</f>
        <v>#REF!</v>
      </c>
      <c r="BQM8" s="354" t="e">
        <f>'[9]15 Yr. Cash Flow'!#REF!</f>
        <v>#REF!</v>
      </c>
      <c r="BQO8" s="354" t="e">
        <f>'[9]15 Yr. Cash Flow'!#REF!</f>
        <v>#REF!</v>
      </c>
      <c r="BQQ8" s="354" t="e">
        <f>'[9]15 Yr. Cash Flow'!#REF!</f>
        <v>#REF!</v>
      </c>
      <c r="BQS8" s="354" t="e">
        <f>'[9]15 Yr. Cash Flow'!#REF!</f>
        <v>#REF!</v>
      </c>
      <c r="BQU8" s="354" t="e">
        <f>'[9]15 Yr. Cash Flow'!#REF!</f>
        <v>#REF!</v>
      </c>
      <c r="BQW8" s="354" t="e">
        <f>'[9]15 Yr. Cash Flow'!#REF!</f>
        <v>#REF!</v>
      </c>
      <c r="BQY8" s="354" t="e">
        <f>'[9]15 Yr. Cash Flow'!#REF!</f>
        <v>#REF!</v>
      </c>
      <c r="BRA8" s="354" t="e">
        <f>'[9]15 Yr. Cash Flow'!#REF!</f>
        <v>#REF!</v>
      </c>
      <c r="BRC8" s="354" t="e">
        <f>'[9]15 Yr. Cash Flow'!#REF!</f>
        <v>#REF!</v>
      </c>
      <c r="BRE8" s="354" t="e">
        <f>'[9]15 Yr. Cash Flow'!#REF!</f>
        <v>#REF!</v>
      </c>
      <c r="BRG8" s="354" t="e">
        <f>'[9]15 Yr. Cash Flow'!#REF!</f>
        <v>#REF!</v>
      </c>
      <c r="BRI8" s="354" t="e">
        <f>'[9]15 Yr. Cash Flow'!#REF!</f>
        <v>#REF!</v>
      </c>
      <c r="BRK8" s="354" t="e">
        <f>'[9]15 Yr. Cash Flow'!#REF!</f>
        <v>#REF!</v>
      </c>
      <c r="BRM8" s="354" t="e">
        <f>'[9]15 Yr. Cash Flow'!#REF!</f>
        <v>#REF!</v>
      </c>
      <c r="BRO8" s="354" t="e">
        <f>'[9]15 Yr. Cash Flow'!#REF!</f>
        <v>#REF!</v>
      </c>
      <c r="BRQ8" s="354" t="e">
        <f>'[9]15 Yr. Cash Flow'!#REF!</f>
        <v>#REF!</v>
      </c>
      <c r="BRS8" s="354" t="e">
        <f>'[9]15 Yr. Cash Flow'!#REF!</f>
        <v>#REF!</v>
      </c>
      <c r="BRU8" s="354" t="e">
        <f>'[9]15 Yr. Cash Flow'!#REF!</f>
        <v>#REF!</v>
      </c>
      <c r="BRW8" s="354" t="e">
        <f>'[9]15 Yr. Cash Flow'!#REF!</f>
        <v>#REF!</v>
      </c>
      <c r="BRY8" s="354" t="e">
        <f>'[9]15 Yr. Cash Flow'!#REF!</f>
        <v>#REF!</v>
      </c>
      <c r="BSA8" s="354" t="e">
        <f>'[9]15 Yr. Cash Flow'!#REF!</f>
        <v>#REF!</v>
      </c>
      <c r="BSC8" s="354" t="e">
        <f>'[9]15 Yr. Cash Flow'!#REF!</f>
        <v>#REF!</v>
      </c>
      <c r="BSE8" s="354" t="e">
        <f>'[9]15 Yr. Cash Flow'!#REF!</f>
        <v>#REF!</v>
      </c>
      <c r="BSG8" s="354" t="e">
        <f>'[9]15 Yr. Cash Flow'!#REF!</f>
        <v>#REF!</v>
      </c>
      <c r="BSI8" s="354" t="e">
        <f>'[9]15 Yr. Cash Flow'!#REF!</f>
        <v>#REF!</v>
      </c>
      <c r="BSK8" s="354" t="e">
        <f>'[9]15 Yr. Cash Flow'!#REF!</f>
        <v>#REF!</v>
      </c>
      <c r="BSM8" s="354" t="e">
        <f>'[9]15 Yr. Cash Flow'!#REF!</f>
        <v>#REF!</v>
      </c>
      <c r="BSO8" s="354" t="e">
        <f>'[9]15 Yr. Cash Flow'!#REF!</f>
        <v>#REF!</v>
      </c>
      <c r="BSQ8" s="354" t="e">
        <f>'[9]15 Yr. Cash Flow'!#REF!</f>
        <v>#REF!</v>
      </c>
      <c r="BSS8" s="354" t="e">
        <f>'[9]15 Yr. Cash Flow'!#REF!</f>
        <v>#REF!</v>
      </c>
      <c r="BSU8" s="354" t="e">
        <f>'[9]15 Yr. Cash Flow'!#REF!</f>
        <v>#REF!</v>
      </c>
      <c r="BSW8" s="354" t="e">
        <f>'[9]15 Yr. Cash Flow'!#REF!</f>
        <v>#REF!</v>
      </c>
      <c r="BSY8" s="354" t="e">
        <f>'[9]15 Yr. Cash Flow'!#REF!</f>
        <v>#REF!</v>
      </c>
      <c r="BTA8" s="354" t="e">
        <f>'[9]15 Yr. Cash Flow'!#REF!</f>
        <v>#REF!</v>
      </c>
      <c r="BTC8" s="354" t="e">
        <f>'[9]15 Yr. Cash Flow'!#REF!</f>
        <v>#REF!</v>
      </c>
      <c r="BTE8" s="354" t="e">
        <f>'[9]15 Yr. Cash Flow'!#REF!</f>
        <v>#REF!</v>
      </c>
      <c r="BTG8" s="354" t="e">
        <f>'[9]15 Yr. Cash Flow'!#REF!</f>
        <v>#REF!</v>
      </c>
      <c r="BTI8" s="354" t="e">
        <f>'[9]15 Yr. Cash Flow'!#REF!</f>
        <v>#REF!</v>
      </c>
      <c r="BTK8" s="354" t="e">
        <f>'[9]15 Yr. Cash Flow'!#REF!</f>
        <v>#REF!</v>
      </c>
      <c r="BTM8" s="354" t="e">
        <f>'[9]15 Yr. Cash Flow'!#REF!</f>
        <v>#REF!</v>
      </c>
      <c r="BTO8" s="354" t="e">
        <f>'[9]15 Yr. Cash Flow'!#REF!</f>
        <v>#REF!</v>
      </c>
      <c r="BTQ8" s="354" t="e">
        <f>'[9]15 Yr. Cash Flow'!#REF!</f>
        <v>#REF!</v>
      </c>
      <c r="BTS8" s="354" t="e">
        <f>'[9]15 Yr. Cash Flow'!#REF!</f>
        <v>#REF!</v>
      </c>
      <c r="BTU8" s="354" t="e">
        <f>'[9]15 Yr. Cash Flow'!#REF!</f>
        <v>#REF!</v>
      </c>
      <c r="BTW8" s="354" t="e">
        <f>'[9]15 Yr. Cash Flow'!#REF!</f>
        <v>#REF!</v>
      </c>
      <c r="BTY8" s="354" t="e">
        <f>'[9]15 Yr. Cash Flow'!#REF!</f>
        <v>#REF!</v>
      </c>
      <c r="BUA8" s="354" t="e">
        <f>'[9]15 Yr. Cash Flow'!#REF!</f>
        <v>#REF!</v>
      </c>
      <c r="BUC8" s="354" t="e">
        <f>'[9]15 Yr. Cash Flow'!#REF!</f>
        <v>#REF!</v>
      </c>
      <c r="BUE8" s="354" t="e">
        <f>'[9]15 Yr. Cash Flow'!#REF!</f>
        <v>#REF!</v>
      </c>
      <c r="BUG8" s="354" t="e">
        <f>'[9]15 Yr. Cash Flow'!#REF!</f>
        <v>#REF!</v>
      </c>
      <c r="BUI8" s="354" t="e">
        <f>'[9]15 Yr. Cash Flow'!#REF!</f>
        <v>#REF!</v>
      </c>
      <c r="BUK8" s="354" t="e">
        <f>'[9]15 Yr. Cash Flow'!#REF!</f>
        <v>#REF!</v>
      </c>
      <c r="BUM8" s="354" t="e">
        <f>'[9]15 Yr. Cash Flow'!#REF!</f>
        <v>#REF!</v>
      </c>
      <c r="BUO8" s="354" t="e">
        <f>'[9]15 Yr. Cash Flow'!#REF!</f>
        <v>#REF!</v>
      </c>
      <c r="BUQ8" s="354" t="e">
        <f>'[9]15 Yr. Cash Flow'!#REF!</f>
        <v>#REF!</v>
      </c>
      <c r="BUS8" s="354" t="e">
        <f>'[9]15 Yr. Cash Flow'!#REF!</f>
        <v>#REF!</v>
      </c>
      <c r="BUU8" s="354" t="e">
        <f>'[9]15 Yr. Cash Flow'!#REF!</f>
        <v>#REF!</v>
      </c>
      <c r="BUW8" s="354" t="e">
        <f>'[9]15 Yr. Cash Flow'!#REF!</f>
        <v>#REF!</v>
      </c>
      <c r="BUY8" s="354" t="e">
        <f>'[9]15 Yr. Cash Flow'!#REF!</f>
        <v>#REF!</v>
      </c>
      <c r="BVA8" s="354" t="e">
        <f>'[9]15 Yr. Cash Flow'!#REF!</f>
        <v>#REF!</v>
      </c>
      <c r="BVC8" s="354" t="e">
        <f>'[9]15 Yr. Cash Flow'!#REF!</f>
        <v>#REF!</v>
      </c>
      <c r="BVE8" s="354" t="e">
        <f>'[9]15 Yr. Cash Flow'!#REF!</f>
        <v>#REF!</v>
      </c>
      <c r="BVG8" s="354" t="e">
        <f>'[9]15 Yr. Cash Flow'!#REF!</f>
        <v>#REF!</v>
      </c>
      <c r="BVI8" s="354" t="e">
        <f>'[9]15 Yr. Cash Flow'!#REF!</f>
        <v>#REF!</v>
      </c>
      <c r="BVK8" s="354" t="e">
        <f>'[9]15 Yr. Cash Flow'!#REF!</f>
        <v>#REF!</v>
      </c>
      <c r="BVM8" s="354" t="e">
        <f>'[9]15 Yr. Cash Flow'!#REF!</f>
        <v>#REF!</v>
      </c>
      <c r="BVO8" s="354" t="e">
        <f>'[9]15 Yr. Cash Flow'!#REF!</f>
        <v>#REF!</v>
      </c>
      <c r="BVQ8" s="354" t="e">
        <f>'[9]15 Yr. Cash Flow'!#REF!</f>
        <v>#REF!</v>
      </c>
      <c r="BVS8" s="354" t="e">
        <f>'[9]15 Yr. Cash Flow'!#REF!</f>
        <v>#REF!</v>
      </c>
      <c r="BVU8" s="354" t="e">
        <f>'[9]15 Yr. Cash Flow'!#REF!</f>
        <v>#REF!</v>
      </c>
      <c r="BVW8" s="354" t="e">
        <f>'[9]15 Yr. Cash Flow'!#REF!</f>
        <v>#REF!</v>
      </c>
      <c r="BVY8" s="354" t="e">
        <f>'[9]15 Yr. Cash Flow'!#REF!</f>
        <v>#REF!</v>
      </c>
      <c r="BWA8" s="354" t="e">
        <f>'[9]15 Yr. Cash Flow'!#REF!</f>
        <v>#REF!</v>
      </c>
      <c r="BWC8" s="354" t="e">
        <f>'[9]15 Yr. Cash Flow'!#REF!</f>
        <v>#REF!</v>
      </c>
      <c r="BWE8" s="354" t="e">
        <f>'[9]15 Yr. Cash Flow'!#REF!</f>
        <v>#REF!</v>
      </c>
      <c r="BWG8" s="354" t="e">
        <f>'[9]15 Yr. Cash Flow'!#REF!</f>
        <v>#REF!</v>
      </c>
      <c r="BWI8" s="354" t="e">
        <f>'[9]15 Yr. Cash Flow'!#REF!</f>
        <v>#REF!</v>
      </c>
      <c r="BWK8" s="354" t="e">
        <f>'[9]15 Yr. Cash Flow'!#REF!</f>
        <v>#REF!</v>
      </c>
      <c r="BWM8" s="354" t="e">
        <f>'[9]15 Yr. Cash Flow'!#REF!</f>
        <v>#REF!</v>
      </c>
      <c r="BWO8" s="354" t="e">
        <f>'[9]15 Yr. Cash Flow'!#REF!</f>
        <v>#REF!</v>
      </c>
      <c r="BWQ8" s="354" t="e">
        <f>'[9]15 Yr. Cash Flow'!#REF!</f>
        <v>#REF!</v>
      </c>
      <c r="BWS8" s="354" t="e">
        <f>'[9]15 Yr. Cash Flow'!#REF!</f>
        <v>#REF!</v>
      </c>
      <c r="BWU8" s="354" t="e">
        <f>'[9]15 Yr. Cash Flow'!#REF!</f>
        <v>#REF!</v>
      </c>
      <c r="BWW8" s="354" t="e">
        <f>'[9]15 Yr. Cash Flow'!#REF!</f>
        <v>#REF!</v>
      </c>
      <c r="BWY8" s="354" t="e">
        <f>'[9]15 Yr. Cash Flow'!#REF!</f>
        <v>#REF!</v>
      </c>
      <c r="BXA8" s="354" t="e">
        <f>'[9]15 Yr. Cash Flow'!#REF!</f>
        <v>#REF!</v>
      </c>
      <c r="BXC8" s="354" t="e">
        <f>'[9]15 Yr. Cash Flow'!#REF!</f>
        <v>#REF!</v>
      </c>
      <c r="BXE8" s="354" t="e">
        <f>'[9]15 Yr. Cash Flow'!#REF!</f>
        <v>#REF!</v>
      </c>
      <c r="BXG8" s="354" t="e">
        <f>'[9]15 Yr. Cash Flow'!#REF!</f>
        <v>#REF!</v>
      </c>
      <c r="BXI8" s="354" t="e">
        <f>'[9]15 Yr. Cash Flow'!#REF!</f>
        <v>#REF!</v>
      </c>
      <c r="BXK8" s="354" t="e">
        <f>'[9]15 Yr. Cash Flow'!#REF!</f>
        <v>#REF!</v>
      </c>
      <c r="BXM8" s="354" t="e">
        <f>'[9]15 Yr. Cash Flow'!#REF!</f>
        <v>#REF!</v>
      </c>
      <c r="BXO8" s="354" t="e">
        <f>'[9]15 Yr. Cash Flow'!#REF!</f>
        <v>#REF!</v>
      </c>
      <c r="BXQ8" s="354" t="e">
        <f>'[9]15 Yr. Cash Flow'!#REF!</f>
        <v>#REF!</v>
      </c>
      <c r="BXS8" s="354" t="e">
        <f>'[9]15 Yr. Cash Flow'!#REF!</f>
        <v>#REF!</v>
      </c>
      <c r="BXU8" s="354" t="e">
        <f>'[9]15 Yr. Cash Flow'!#REF!</f>
        <v>#REF!</v>
      </c>
      <c r="BXW8" s="354" t="e">
        <f>'[9]15 Yr. Cash Flow'!#REF!</f>
        <v>#REF!</v>
      </c>
      <c r="BXY8" s="354" t="e">
        <f>'[9]15 Yr. Cash Flow'!#REF!</f>
        <v>#REF!</v>
      </c>
      <c r="BYA8" s="354" t="e">
        <f>'[9]15 Yr. Cash Flow'!#REF!</f>
        <v>#REF!</v>
      </c>
      <c r="BYC8" s="354" t="e">
        <f>'[9]15 Yr. Cash Flow'!#REF!</f>
        <v>#REF!</v>
      </c>
      <c r="BYE8" s="354" t="e">
        <f>'[9]15 Yr. Cash Flow'!#REF!</f>
        <v>#REF!</v>
      </c>
      <c r="BYG8" s="354" t="e">
        <f>'[9]15 Yr. Cash Flow'!#REF!</f>
        <v>#REF!</v>
      </c>
      <c r="BYI8" s="354" t="e">
        <f>'[9]15 Yr. Cash Flow'!#REF!</f>
        <v>#REF!</v>
      </c>
      <c r="BYK8" s="354" t="e">
        <f>'[9]15 Yr. Cash Flow'!#REF!</f>
        <v>#REF!</v>
      </c>
      <c r="BYM8" s="354" t="e">
        <f>'[9]15 Yr. Cash Flow'!#REF!</f>
        <v>#REF!</v>
      </c>
      <c r="BYO8" s="354" t="e">
        <f>'[9]15 Yr. Cash Flow'!#REF!</f>
        <v>#REF!</v>
      </c>
      <c r="BYQ8" s="354" t="e">
        <f>'[9]15 Yr. Cash Flow'!#REF!</f>
        <v>#REF!</v>
      </c>
      <c r="BYS8" s="354" t="e">
        <f>'[9]15 Yr. Cash Flow'!#REF!</f>
        <v>#REF!</v>
      </c>
      <c r="BYU8" s="354" t="e">
        <f>'[9]15 Yr. Cash Flow'!#REF!</f>
        <v>#REF!</v>
      </c>
      <c r="BYW8" s="354" t="e">
        <f>'[9]15 Yr. Cash Flow'!#REF!</f>
        <v>#REF!</v>
      </c>
      <c r="BYY8" s="354" t="e">
        <f>'[9]15 Yr. Cash Flow'!#REF!</f>
        <v>#REF!</v>
      </c>
      <c r="BZA8" s="354" t="e">
        <f>'[9]15 Yr. Cash Flow'!#REF!</f>
        <v>#REF!</v>
      </c>
      <c r="BZC8" s="354" t="e">
        <f>'[9]15 Yr. Cash Flow'!#REF!</f>
        <v>#REF!</v>
      </c>
      <c r="BZE8" s="354" t="e">
        <f>'[9]15 Yr. Cash Flow'!#REF!</f>
        <v>#REF!</v>
      </c>
      <c r="BZG8" s="354" t="e">
        <f>'[9]15 Yr. Cash Flow'!#REF!</f>
        <v>#REF!</v>
      </c>
      <c r="BZI8" s="354" t="e">
        <f>'[9]15 Yr. Cash Flow'!#REF!</f>
        <v>#REF!</v>
      </c>
      <c r="BZK8" s="354" t="e">
        <f>'[9]15 Yr. Cash Flow'!#REF!</f>
        <v>#REF!</v>
      </c>
      <c r="BZM8" s="354" t="e">
        <f>'[9]15 Yr. Cash Flow'!#REF!</f>
        <v>#REF!</v>
      </c>
      <c r="BZO8" s="354" t="e">
        <f>'[9]15 Yr. Cash Flow'!#REF!</f>
        <v>#REF!</v>
      </c>
      <c r="BZQ8" s="354" t="e">
        <f>'[9]15 Yr. Cash Flow'!#REF!</f>
        <v>#REF!</v>
      </c>
      <c r="BZS8" s="354" t="e">
        <f>'[9]15 Yr. Cash Flow'!#REF!</f>
        <v>#REF!</v>
      </c>
      <c r="BZU8" s="354" t="e">
        <f>'[9]15 Yr. Cash Flow'!#REF!</f>
        <v>#REF!</v>
      </c>
      <c r="BZW8" s="354" t="e">
        <f>'[9]15 Yr. Cash Flow'!#REF!</f>
        <v>#REF!</v>
      </c>
      <c r="BZY8" s="354" t="e">
        <f>'[9]15 Yr. Cash Flow'!#REF!</f>
        <v>#REF!</v>
      </c>
      <c r="CAA8" s="354" t="e">
        <f>'[9]15 Yr. Cash Flow'!#REF!</f>
        <v>#REF!</v>
      </c>
      <c r="CAC8" s="354" t="e">
        <f>'[9]15 Yr. Cash Flow'!#REF!</f>
        <v>#REF!</v>
      </c>
      <c r="CAE8" s="354" t="e">
        <f>'[9]15 Yr. Cash Flow'!#REF!</f>
        <v>#REF!</v>
      </c>
      <c r="CAG8" s="354" t="e">
        <f>'[9]15 Yr. Cash Flow'!#REF!</f>
        <v>#REF!</v>
      </c>
      <c r="CAI8" s="354" t="e">
        <f>'[9]15 Yr. Cash Flow'!#REF!</f>
        <v>#REF!</v>
      </c>
      <c r="CAK8" s="354" t="e">
        <f>'[9]15 Yr. Cash Flow'!#REF!</f>
        <v>#REF!</v>
      </c>
      <c r="CAM8" s="354" t="e">
        <f>'[9]15 Yr. Cash Flow'!#REF!</f>
        <v>#REF!</v>
      </c>
      <c r="CAO8" s="354" t="e">
        <f>'[9]15 Yr. Cash Flow'!#REF!</f>
        <v>#REF!</v>
      </c>
      <c r="CAQ8" s="354" t="e">
        <f>'[9]15 Yr. Cash Flow'!#REF!</f>
        <v>#REF!</v>
      </c>
      <c r="CAS8" s="354" t="e">
        <f>'[9]15 Yr. Cash Flow'!#REF!</f>
        <v>#REF!</v>
      </c>
      <c r="CAU8" s="354" t="e">
        <f>'[9]15 Yr. Cash Flow'!#REF!</f>
        <v>#REF!</v>
      </c>
      <c r="CAW8" s="354" t="e">
        <f>'[9]15 Yr. Cash Flow'!#REF!</f>
        <v>#REF!</v>
      </c>
      <c r="CAY8" s="354" t="e">
        <f>'[9]15 Yr. Cash Flow'!#REF!</f>
        <v>#REF!</v>
      </c>
      <c r="CBA8" s="354" t="e">
        <f>'[9]15 Yr. Cash Flow'!#REF!</f>
        <v>#REF!</v>
      </c>
      <c r="CBC8" s="354" t="e">
        <f>'[9]15 Yr. Cash Flow'!#REF!</f>
        <v>#REF!</v>
      </c>
      <c r="CBE8" s="354" t="e">
        <f>'[9]15 Yr. Cash Flow'!#REF!</f>
        <v>#REF!</v>
      </c>
      <c r="CBG8" s="354" t="e">
        <f>'[9]15 Yr. Cash Flow'!#REF!</f>
        <v>#REF!</v>
      </c>
      <c r="CBI8" s="354" t="e">
        <f>'[9]15 Yr. Cash Flow'!#REF!</f>
        <v>#REF!</v>
      </c>
      <c r="CBK8" s="354" t="e">
        <f>'[9]15 Yr. Cash Flow'!#REF!</f>
        <v>#REF!</v>
      </c>
      <c r="CBM8" s="354" t="e">
        <f>'[9]15 Yr. Cash Flow'!#REF!</f>
        <v>#REF!</v>
      </c>
      <c r="CBO8" s="354" t="e">
        <f>'[9]15 Yr. Cash Flow'!#REF!</f>
        <v>#REF!</v>
      </c>
      <c r="CBQ8" s="354" t="e">
        <f>'[9]15 Yr. Cash Flow'!#REF!</f>
        <v>#REF!</v>
      </c>
      <c r="CBS8" s="354" t="e">
        <f>'[9]15 Yr. Cash Flow'!#REF!</f>
        <v>#REF!</v>
      </c>
      <c r="CBU8" s="354" t="e">
        <f>'[9]15 Yr. Cash Flow'!#REF!</f>
        <v>#REF!</v>
      </c>
      <c r="CBW8" s="354" t="e">
        <f>'[9]15 Yr. Cash Flow'!#REF!</f>
        <v>#REF!</v>
      </c>
      <c r="CBY8" s="354" t="e">
        <f>'[9]15 Yr. Cash Flow'!#REF!</f>
        <v>#REF!</v>
      </c>
      <c r="CCA8" s="354" t="e">
        <f>'[9]15 Yr. Cash Flow'!#REF!</f>
        <v>#REF!</v>
      </c>
      <c r="CCC8" s="354" t="e">
        <f>'[9]15 Yr. Cash Flow'!#REF!</f>
        <v>#REF!</v>
      </c>
      <c r="CCE8" s="354" t="e">
        <f>'[9]15 Yr. Cash Flow'!#REF!</f>
        <v>#REF!</v>
      </c>
      <c r="CCG8" s="354" t="e">
        <f>'[9]15 Yr. Cash Flow'!#REF!</f>
        <v>#REF!</v>
      </c>
      <c r="CCI8" s="354" t="e">
        <f>'[9]15 Yr. Cash Flow'!#REF!</f>
        <v>#REF!</v>
      </c>
      <c r="CCK8" s="354" t="e">
        <f>'[9]15 Yr. Cash Flow'!#REF!</f>
        <v>#REF!</v>
      </c>
      <c r="CCM8" s="354" t="e">
        <f>'[9]15 Yr. Cash Flow'!#REF!</f>
        <v>#REF!</v>
      </c>
      <c r="CCO8" s="354" t="e">
        <f>'[9]15 Yr. Cash Flow'!#REF!</f>
        <v>#REF!</v>
      </c>
      <c r="CCQ8" s="354" t="e">
        <f>'[9]15 Yr. Cash Flow'!#REF!</f>
        <v>#REF!</v>
      </c>
      <c r="CCS8" s="354" t="e">
        <f>'[9]15 Yr. Cash Flow'!#REF!</f>
        <v>#REF!</v>
      </c>
      <c r="CCU8" s="354" t="e">
        <f>'[9]15 Yr. Cash Flow'!#REF!</f>
        <v>#REF!</v>
      </c>
      <c r="CCW8" s="354" t="e">
        <f>'[9]15 Yr. Cash Flow'!#REF!</f>
        <v>#REF!</v>
      </c>
      <c r="CCY8" s="354" t="e">
        <f>'[9]15 Yr. Cash Flow'!#REF!</f>
        <v>#REF!</v>
      </c>
      <c r="CDA8" s="354" t="e">
        <f>'[9]15 Yr. Cash Flow'!#REF!</f>
        <v>#REF!</v>
      </c>
      <c r="CDC8" s="354" t="e">
        <f>'[9]15 Yr. Cash Flow'!#REF!</f>
        <v>#REF!</v>
      </c>
      <c r="CDE8" s="354" t="e">
        <f>'[9]15 Yr. Cash Flow'!#REF!</f>
        <v>#REF!</v>
      </c>
      <c r="CDG8" s="354" t="e">
        <f>'[9]15 Yr. Cash Flow'!#REF!</f>
        <v>#REF!</v>
      </c>
      <c r="CDI8" s="354" t="e">
        <f>'[9]15 Yr. Cash Flow'!#REF!</f>
        <v>#REF!</v>
      </c>
      <c r="CDK8" s="354" t="e">
        <f>'[9]15 Yr. Cash Flow'!#REF!</f>
        <v>#REF!</v>
      </c>
      <c r="CDM8" s="354" t="e">
        <f>'[9]15 Yr. Cash Flow'!#REF!</f>
        <v>#REF!</v>
      </c>
      <c r="CDO8" s="354" t="e">
        <f>'[9]15 Yr. Cash Flow'!#REF!</f>
        <v>#REF!</v>
      </c>
      <c r="CDQ8" s="354" t="e">
        <f>'[9]15 Yr. Cash Flow'!#REF!</f>
        <v>#REF!</v>
      </c>
      <c r="CDS8" s="354" t="e">
        <f>'[9]15 Yr. Cash Flow'!#REF!</f>
        <v>#REF!</v>
      </c>
      <c r="CDU8" s="354" t="e">
        <f>'[9]15 Yr. Cash Flow'!#REF!</f>
        <v>#REF!</v>
      </c>
      <c r="CDW8" s="354" t="e">
        <f>'[9]15 Yr. Cash Flow'!#REF!</f>
        <v>#REF!</v>
      </c>
      <c r="CDY8" s="354" t="e">
        <f>'[9]15 Yr. Cash Flow'!#REF!</f>
        <v>#REF!</v>
      </c>
      <c r="CEA8" s="354" t="e">
        <f>'[9]15 Yr. Cash Flow'!#REF!</f>
        <v>#REF!</v>
      </c>
      <c r="CEC8" s="354" t="e">
        <f>'[9]15 Yr. Cash Flow'!#REF!</f>
        <v>#REF!</v>
      </c>
      <c r="CEE8" s="354" t="e">
        <f>'[9]15 Yr. Cash Flow'!#REF!</f>
        <v>#REF!</v>
      </c>
      <c r="CEG8" s="354" t="e">
        <f>'[9]15 Yr. Cash Flow'!#REF!</f>
        <v>#REF!</v>
      </c>
      <c r="CEI8" s="354" t="e">
        <f>'[9]15 Yr. Cash Flow'!#REF!</f>
        <v>#REF!</v>
      </c>
      <c r="CEK8" s="354" t="e">
        <f>'[9]15 Yr. Cash Flow'!#REF!</f>
        <v>#REF!</v>
      </c>
      <c r="CEM8" s="354" t="e">
        <f>'[9]15 Yr. Cash Flow'!#REF!</f>
        <v>#REF!</v>
      </c>
      <c r="CEO8" s="354" t="e">
        <f>'[9]15 Yr. Cash Flow'!#REF!</f>
        <v>#REF!</v>
      </c>
      <c r="CEQ8" s="354" t="e">
        <f>'[9]15 Yr. Cash Flow'!#REF!</f>
        <v>#REF!</v>
      </c>
      <c r="CES8" s="354" t="e">
        <f>'[9]15 Yr. Cash Flow'!#REF!</f>
        <v>#REF!</v>
      </c>
      <c r="CEU8" s="354" t="e">
        <f>'[9]15 Yr. Cash Flow'!#REF!</f>
        <v>#REF!</v>
      </c>
      <c r="CEW8" s="354" t="e">
        <f>'[9]15 Yr. Cash Flow'!#REF!</f>
        <v>#REF!</v>
      </c>
      <c r="CEY8" s="354" t="e">
        <f>'[9]15 Yr. Cash Flow'!#REF!</f>
        <v>#REF!</v>
      </c>
      <c r="CFA8" s="354" t="e">
        <f>'[9]15 Yr. Cash Flow'!#REF!</f>
        <v>#REF!</v>
      </c>
      <c r="CFC8" s="354" t="e">
        <f>'[9]15 Yr. Cash Flow'!#REF!</f>
        <v>#REF!</v>
      </c>
      <c r="CFE8" s="354" t="e">
        <f>'[9]15 Yr. Cash Flow'!#REF!</f>
        <v>#REF!</v>
      </c>
      <c r="CFG8" s="354" t="e">
        <f>'[9]15 Yr. Cash Flow'!#REF!</f>
        <v>#REF!</v>
      </c>
      <c r="CFI8" s="354" t="e">
        <f>'[9]15 Yr. Cash Flow'!#REF!</f>
        <v>#REF!</v>
      </c>
      <c r="CFK8" s="354" t="e">
        <f>'[9]15 Yr. Cash Flow'!#REF!</f>
        <v>#REF!</v>
      </c>
      <c r="CFM8" s="354" t="e">
        <f>'[9]15 Yr. Cash Flow'!#REF!</f>
        <v>#REF!</v>
      </c>
      <c r="CFO8" s="354" t="e">
        <f>'[9]15 Yr. Cash Flow'!#REF!</f>
        <v>#REF!</v>
      </c>
      <c r="CFQ8" s="354" t="e">
        <f>'[9]15 Yr. Cash Flow'!#REF!</f>
        <v>#REF!</v>
      </c>
      <c r="CFS8" s="354" t="e">
        <f>'[9]15 Yr. Cash Flow'!#REF!</f>
        <v>#REF!</v>
      </c>
      <c r="CFU8" s="354" t="e">
        <f>'[9]15 Yr. Cash Flow'!#REF!</f>
        <v>#REF!</v>
      </c>
      <c r="CFW8" s="354" t="e">
        <f>'[9]15 Yr. Cash Flow'!#REF!</f>
        <v>#REF!</v>
      </c>
      <c r="CFY8" s="354" t="e">
        <f>'[9]15 Yr. Cash Flow'!#REF!</f>
        <v>#REF!</v>
      </c>
      <c r="CGA8" s="354" t="e">
        <f>'[9]15 Yr. Cash Flow'!#REF!</f>
        <v>#REF!</v>
      </c>
      <c r="CGC8" s="354" t="e">
        <f>'[9]15 Yr. Cash Flow'!#REF!</f>
        <v>#REF!</v>
      </c>
      <c r="CGE8" s="354" t="e">
        <f>'[9]15 Yr. Cash Flow'!#REF!</f>
        <v>#REF!</v>
      </c>
      <c r="CGG8" s="354" t="e">
        <f>'[9]15 Yr. Cash Flow'!#REF!</f>
        <v>#REF!</v>
      </c>
      <c r="CGI8" s="354" t="e">
        <f>'[9]15 Yr. Cash Flow'!#REF!</f>
        <v>#REF!</v>
      </c>
      <c r="CGK8" s="354" t="e">
        <f>'[9]15 Yr. Cash Flow'!#REF!</f>
        <v>#REF!</v>
      </c>
      <c r="CGM8" s="354" t="e">
        <f>'[9]15 Yr. Cash Flow'!#REF!</f>
        <v>#REF!</v>
      </c>
      <c r="CGO8" s="354" t="e">
        <f>'[9]15 Yr. Cash Flow'!#REF!</f>
        <v>#REF!</v>
      </c>
      <c r="CGQ8" s="354" t="e">
        <f>'[9]15 Yr. Cash Flow'!#REF!</f>
        <v>#REF!</v>
      </c>
      <c r="CGS8" s="354" t="e">
        <f>'[9]15 Yr. Cash Flow'!#REF!</f>
        <v>#REF!</v>
      </c>
      <c r="CGU8" s="354" t="e">
        <f>'[9]15 Yr. Cash Flow'!#REF!</f>
        <v>#REF!</v>
      </c>
      <c r="CGW8" s="354" t="e">
        <f>'[9]15 Yr. Cash Flow'!#REF!</f>
        <v>#REF!</v>
      </c>
      <c r="CGY8" s="354" t="e">
        <f>'[9]15 Yr. Cash Flow'!#REF!</f>
        <v>#REF!</v>
      </c>
      <c r="CHA8" s="354" t="e">
        <f>'[9]15 Yr. Cash Flow'!#REF!</f>
        <v>#REF!</v>
      </c>
      <c r="CHC8" s="354" t="e">
        <f>'[9]15 Yr. Cash Flow'!#REF!</f>
        <v>#REF!</v>
      </c>
      <c r="CHE8" s="354" t="e">
        <f>'[9]15 Yr. Cash Flow'!#REF!</f>
        <v>#REF!</v>
      </c>
      <c r="CHG8" s="354" t="e">
        <f>'[9]15 Yr. Cash Flow'!#REF!</f>
        <v>#REF!</v>
      </c>
      <c r="CHI8" s="354" t="e">
        <f>'[9]15 Yr. Cash Flow'!#REF!</f>
        <v>#REF!</v>
      </c>
      <c r="CHK8" s="354" t="e">
        <f>'[9]15 Yr. Cash Flow'!#REF!</f>
        <v>#REF!</v>
      </c>
      <c r="CHM8" s="354" t="e">
        <f>'[9]15 Yr. Cash Flow'!#REF!</f>
        <v>#REF!</v>
      </c>
      <c r="CHO8" s="354" t="e">
        <f>'[9]15 Yr. Cash Flow'!#REF!</f>
        <v>#REF!</v>
      </c>
      <c r="CHQ8" s="354" t="e">
        <f>'[9]15 Yr. Cash Flow'!#REF!</f>
        <v>#REF!</v>
      </c>
      <c r="CHS8" s="354" t="e">
        <f>'[9]15 Yr. Cash Flow'!#REF!</f>
        <v>#REF!</v>
      </c>
      <c r="CHU8" s="354" t="e">
        <f>'[9]15 Yr. Cash Flow'!#REF!</f>
        <v>#REF!</v>
      </c>
      <c r="CHW8" s="354" t="e">
        <f>'[9]15 Yr. Cash Flow'!#REF!</f>
        <v>#REF!</v>
      </c>
      <c r="CHY8" s="354" t="e">
        <f>'[9]15 Yr. Cash Flow'!#REF!</f>
        <v>#REF!</v>
      </c>
      <c r="CIA8" s="354" t="e">
        <f>'[9]15 Yr. Cash Flow'!#REF!</f>
        <v>#REF!</v>
      </c>
      <c r="CIC8" s="354" t="e">
        <f>'[9]15 Yr. Cash Flow'!#REF!</f>
        <v>#REF!</v>
      </c>
      <c r="CIE8" s="354" t="e">
        <f>'[9]15 Yr. Cash Flow'!#REF!</f>
        <v>#REF!</v>
      </c>
      <c r="CIG8" s="354" t="e">
        <f>'[9]15 Yr. Cash Flow'!#REF!</f>
        <v>#REF!</v>
      </c>
      <c r="CII8" s="354" t="e">
        <f>'[9]15 Yr. Cash Flow'!#REF!</f>
        <v>#REF!</v>
      </c>
      <c r="CIK8" s="354" t="e">
        <f>'[9]15 Yr. Cash Flow'!#REF!</f>
        <v>#REF!</v>
      </c>
      <c r="CIM8" s="354" t="e">
        <f>'[9]15 Yr. Cash Flow'!#REF!</f>
        <v>#REF!</v>
      </c>
      <c r="CIO8" s="354" t="e">
        <f>'[9]15 Yr. Cash Flow'!#REF!</f>
        <v>#REF!</v>
      </c>
      <c r="CIQ8" s="354" t="e">
        <f>'[9]15 Yr. Cash Flow'!#REF!</f>
        <v>#REF!</v>
      </c>
      <c r="CIS8" s="354" t="e">
        <f>'[9]15 Yr. Cash Flow'!#REF!</f>
        <v>#REF!</v>
      </c>
      <c r="CIU8" s="354" t="e">
        <f>'[9]15 Yr. Cash Flow'!#REF!</f>
        <v>#REF!</v>
      </c>
      <c r="CIW8" s="354" t="e">
        <f>'[9]15 Yr. Cash Flow'!#REF!</f>
        <v>#REF!</v>
      </c>
      <c r="CIY8" s="354" t="e">
        <f>'[9]15 Yr. Cash Flow'!#REF!</f>
        <v>#REF!</v>
      </c>
      <c r="CJA8" s="354" t="e">
        <f>'[9]15 Yr. Cash Flow'!#REF!</f>
        <v>#REF!</v>
      </c>
      <c r="CJC8" s="354" t="e">
        <f>'[9]15 Yr. Cash Flow'!#REF!</f>
        <v>#REF!</v>
      </c>
      <c r="CJE8" s="354" t="e">
        <f>'[9]15 Yr. Cash Flow'!#REF!</f>
        <v>#REF!</v>
      </c>
      <c r="CJG8" s="354" t="e">
        <f>'[9]15 Yr. Cash Flow'!#REF!</f>
        <v>#REF!</v>
      </c>
      <c r="CJI8" s="354" t="e">
        <f>'[9]15 Yr. Cash Flow'!#REF!</f>
        <v>#REF!</v>
      </c>
      <c r="CJK8" s="354" t="e">
        <f>'[9]15 Yr. Cash Flow'!#REF!</f>
        <v>#REF!</v>
      </c>
      <c r="CJM8" s="354" t="e">
        <f>'[9]15 Yr. Cash Flow'!#REF!</f>
        <v>#REF!</v>
      </c>
      <c r="CJO8" s="354" t="e">
        <f>'[9]15 Yr. Cash Flow'!#REF!</f>
        <v>#REF!</v>
      </c>
      <c r="CJQ8" s="354" t="e">
        <f>'[9]15 Yr. Cash Flow'!#REF!</f>
        <v>#REF!</v>
      </c>
      <c r="CJS8" s="354" t="e">
        <f>'[9]15 Yr. Cash Flow'!#REF!</f>
        <v>#REF!</v>
      </c>
      <c r="CJU8" s="354" t="e">
        <f>'[9]15 Yr. Cash Flow'!#REF!</f>
        <v>#REF!</v>
      </c>
      <c r="CJW8" s="354" t="e">
        <f>'[9]15 Yr. Cash Flow'!#REF!</f>
        <v>#REF!</v>
      </c>
      <c r="CJY8" s="354" t="e">
        <f>'[9]15 Yr. Cash Flow'!#REF!</f>
        <v>#REF!</v>
      </c>
      <c r="CKA8" s="354" t="e">
        <f>'[9]15 Yr. Cash Flow'!#REF!</f>
        <v>#REF!</v>
      </c>
      <c r="CKC8" s="354" t="e">
        <f>'[9]15 Yr. Cash Flow'!#REF!</f>
        <v>#REF!</v>
      </c>
      <c r="CKE8" s="354" t="e">
        <f>'[9]15 Yr. Cash Flow'!#REF!</f>
        <v>#REF!</v>
      </c>
      <c r="CKG8" s="354" t="e">
        <f>'[9]15 Yr. Cash Flow'!#REF!</f>
        <v>#REF!</v>
      </c>
      <c r="CKI8" s="354" t="e">
        <f>'[9]15 Yr. Cash Flow'!#REF!</f>
        <v>#REF!</v>
      </c>
      <c r="CKK8" s="354" t="e">
        <f>'[9]15 Yr. Cash Flow'!#REF!</f>
        <v>#REF!</v>
      </c>
      <c r="CKM8" s="354" t="e">
        <f>'[9]15 Yr. Cash Flow'!#REF!</f>
        <v>#REF!</v>
      </c>
      <c r="CKO8" s="354" t="e">
        <f>'[9]15 Yr. Cash Flow'!#REF!</f>
        <v>#REF!</v>
      </c>
      <c r="CKQ8" s="354" t="e">
        <f>'[9]15 Yr. Cash Flow'!#REF!</f>
        <v>#REF!</v>
      </c>
      <c r="CKS8" s="354" t="e">
        <f>'[9]15 Yr. Cash Flow'!#REF!</f>
        <v>#REF!</v>
      </c>
      <c r="CKU8" s="354" t="e">
        <f>'[9]15 Yr. Cash Flow'!#REF!</f>
        <v>#REF!</v>
      </c>
      <c r="CKW8" s="354" t="e">
        <f>'[9]15 Yr. Cash Flow'!#REF!</f>
        <v>#REF!</v>
      </c>
      <c r="CKY8" s="354" t="e">
        <f>'[9]15 Yr. Cash Flow'!#REF!</f>
        <v>#REF!</v>
      </c>
      <c r="CLA8" s="354" t="e">
        <f>'[9]15 Yr. Cash Flow'!#REF!</f>
        <v>#REF!</v>
      </c>
      <c r="CLC8" s="354" t="e">
        <f>'[9]15 Yr. Cash Flow'!#REF!</f>
        <v>#REF!</v>
      </c>
      <c r="CLE8" s="354" t="e">
        <f>'[9]15 Yr. Cash Flow'!#REF!</f>
        <v>#REF!</v>
      </c>
      <c r="CLG8" s="354" t="e">
        <f>'[9]15 Yr. Cash Flow'!#REF!</f>
        <v>#REF!</v>
      </c>
      <c r="CLI8" s="354" t="e">
        <f>'[9]15 Yr. Cash Flow'!#REF!</f>
        <v>#REF!</v>
      </c>
      <c r="CLK8" s="354" t="e">
        <f>'[9]15 Yr. Cash Flow'!#REF!</f>
        <v>#REF!</v>
      </c>
      <c r="CLM8" s="354" t="e">
        <f>'[9]15 Yr. Cash Flow'!#REF!</f>
        <v>#REF!</v>
      </c>
      <c r="CLO8" s="354" t="e">
        <f>'[9]15 Yr. Cash Flow'!#REF!</f>
        <v>#REF!</v>
      </c>
      <c r="CLQ8" s="354" t="e">
        <f>'[9]15 Yr. Cash Flow'!#REF!</f>
        <v>#REF!</v>
      </c>
      <c r="CLS8" s="354" t="e">
        <f>'[9]15 Yr. Cash Flow'!#REF!</f>
        <v>#REF!</v>
      </c>
      <c r="CLU8" s="354" t="e">
        <f>'[9]15 Yr. Cash Flow'!#REF!</f>
        <v>#REF!</v>
      </c>
      <c r="CLW8" s="354" t="e">
        <f>'[9]15 Yr. Cash Flow'!#REF!</f>
        <v>#REF!</v>
      </c>
      <c r="CLY8" s="354" t="e">
        <f>'[9]15 Yr. Cash Flow'!#REF!</f>
        <v>#REF!</v>
      </c>
      <c r="CMA8" s="354" t="e">
        <f>'[9]15 Yr. Cash Flow'!#REF!</f>
        <v>#REF!</v>
      </c>
      <c r="CMC8" s="354" t="e">
        <f>'[9]15 Yr. Cash Flow'!#REF!</f>
        <v>#REF!</v>
      </c>
      <c r="CME8" s="354" t="e">
        <f>'[9]15 Yr. Cash Flow'!#REF!</f>
        <v>#REF!</v>
      </c>
      <c r="CMG8" s="354" t="e">
        <f>'[9]15 Yr. Cash Flow'!#REF!</f>
        <v>#REF!</v>
      </c>
      <c r="CMI8" s="354" t="e">
        <f>'[9]15 Yr. Cash Flow'!#REF!</f>
        <v>#REF!</v>
      </c>
      <c r="CMK8" s="354" t="e">
        <f>'[9]15 Yr. Cash Flow'!#REF!</f>
        <v>#REF!</v>
      </c>
      <c r="CMM8" s="354" t="e">
        <f>'[9]15 Yr. Cash Flow'!#REF!</f>
        <v>#REF!</v>
      </c>
      <c r="CMO8" s="354" t="e">
        <f>'[9]15 Yr. Cash Flow'!#REF!</f>
        <v>#REF!</v>
      </c>
      <c r="CMQ8" s="354" t="e">
        <f>'[9]15 Yr. Cash Flow'!#REF!</f>
        <v>#REF!</v>
      </c>
      <c r="CMS8" s="354" t="e">
        <f>'[9]15 Yr. Cash Flow'!#REF!</f>
        <v>#REF!</v>
      </c>
      <c r="CMU8" s="354" t="e">
        <f>'[9]15 Yr. Cash Flow'!#REF!</f>
        <v>#REF!</v>
      </c>
      <c r="CMW8" s="354" t="e">
        <f>'[9]15 Yr. Cash Flow'!#REF!</f>
        <v>#REF!</v>
      </c>
      <c r="CMY8" s="354" t="e">
        <f>'[9]15 Yr. Cash Flow'!#REF!</f>
        <v>#REF!</v>
      </c>
      <c r="CNA8" s="354" t="e">
        <f>'[9]15 Yr. Cash Flow'!#REF!</f>
        <v>#REF!</v>
      </c>
      <c r="CNC8" s="354" t="e">
        <f>'[9]15 Yr. Cash Flow'!#REF!</f>
        <v>#REF!</v>
      </c>
      <c r="CNE8" s="354" t="e">
        <f>'[9]15 Yr. Cash Flow'!#REF!</f>
        <v>#REF!</v>
      </c>
      <c r="CNG8" s="354" t="e">
        <f>'[9]15 Yr. Cash Flow'!#REF!</f>
        <v>#REF!</v>
      </c>
      <c r="CNI8" s="354" t="e">
        <f>'[9]15 Yr. Cash Flow'!#REF!</f>
        <v>#REF!</v>
      </c>
      <c r="CNK8" s="354" t="e">
        <f>'[9]15 Yr. Cash Flow'!#REF!</f>
        <v>#REF!</v>
      </c>
      <c r="CNM8" s="354" t="e">
        <f>'[9]15 Yr. Cash Flow'!#REF!</f>
        <v>#REF!</v>
      </c>
      <c r="CNO8" s="354" t="e">
        <f>'[9]15 Yr. Cash Flow'!#REF!</f>
        <v>#REF!</v>
      </c>
      <c r="CNQ8" s="354" t="e">
        <f>'[9]15 Yr. Cash Flow'!#REF!</f>
        <v>#REF!</v>
      </c>
      <c r="CNS8" s="354" t="e">
        <f>'[9]15 Yr. Cash Flow'!#REF!</f>
        <v>#REF!</v>
      </c>
      <c r="CNU8" s="354" t="e">
        <f>'[9]15 Yr. Cash Flow'!#REF!</f>
        <v>#REF!</v>
      </c>
      <c r="CNW8" s="354" t="e">
        <f>'[9]15 Yr. Cash Flow'!#REF!</f>
        <v>#REF!</v>
      </c>
      <c r="CNY8" s="354" t="e">
        <f>'[9]15 Yr. Cash Flow'!#REF!</f>
        <v>#REF!</v>
      </c>
      <c r="COA8" s="354" t="e">
        <f>'[9]15 Yr. Cash Flow'!#REF!</f>
        <v>#REF!</v>
      </c>
      <c r="COC8" s="354" t="e">
        <f>'[9]15 Yr. Cash Flow'!#REF!</f>
        <v>#REF!</v>
      </c>
      <c r="COE8" s="354" t="e">
        <f>'[9]15 Yr. Cash Flow'!#REF!</f>
        <v>#REF!</v>
      </c>
      <c r="COG8" s="354" t="e">
        <f>'[9]15 Yr. Cash Flow'!#REF!</f>
        <v>#REF!</v>
      </c>
      <c r="COI8" s="354" t="e">
        <f>'[9]15 Yr. Cash Flow'!#REF!</f>
        <v>#REF!</v>
      </c>
      <c r="COK8" s="354" t="e">
        <f>'[9]15 Yr. Cash Flow'!#REF!</f>
        <v>#REF!</v>
      </c>
      <c r="COM8" s="354" t="e">
        <f>'[9]15 Yr. Cash Flow'!#REF!</f>
        <v>#REF!</v>
      </c>
      <c r="COO8" s="354" t="e">
        <f>'[9]15 Yr. Cash Flow'!#REF!</f>
        <v>#REF!</v>
      </c>
      <c r="COQ8" s="354" t="e">
        <f>'[9]15 Yr. Cash Flow'!#REF!</f>
        <v>#REF!</v>
      </c>
      <c r="COS8" s="354" t="e">
        <f>'[9]15 Yr. Cash Flow'!#REF!</f>
        <v>#REF!</v>
      </c>
      <c r="COU8" s="354" t="e">
        <f>'[9]15 Yr. Cash Flow'!#REF!</f>
        <v>#REF!</v>
      </c>
      <c r="COW8" s="354" t="e">
        <f>'[9]15 Yr. Cash Flow'!#REF!</f>
        <v>#REF!</v>
      </c>
      <c r="COY8" s="354" t="e">
        <f>'[9]15 Yr. Cash Flow'!#REF!</f>
        <v>#REF!</v>
      </c>
      <c r="CPA8" s="354" t="e">
        <f>'[9]15 Yr. Cash Flow'!#REF!</f>
        <v>#REF!</v>
      </c>
      <c r="CPC8" s="354" t="e">
        <f>'[9]15 Yr. Cash Flow'!#REF!</f>
        <v>#REF!</v>
      </c>
      <c r="CPE8" s="354" t="e">
        <f>'[9]15 Yr. Cash Flow'!#REF!</f>
        <v>#REF!</v>
      </c>
      <c r="CPG8" s="354" t="e">
        <f>'[9]15 Yr. Cash Flow'!#REF!</f>
        <v>#REF!</v>
      </c>
      <c r="CPI8" s="354" t="e">
        <f>'[9]15 Yr. Cash Flow'!#REF!</f>
        <v>#REF!</v>
      </c>
      <c r="CPK8" s="354" t="e">
        <f>'[9]15 Yr. Cash Flow'!#REF!</f>
        <v>#REF!</v>
      </c>
      <c r="CPM8" s="354" t="e">
        <f>'[9]15 Yr. Cash Flow'!#REF!</f>
        <v>#REF!</v>
      </c>
      <c r="CPO8" s="354" t="e">
        <f>'[9]15 Yr. Cash Flow'!#REF!</f>
        <v>#REF!</v>
      </c>
      <c r="CPQ8" s="354" t="e">
        <f>'[9]15 Yr. Cash Flow'!#REF!</f>
        <v>#REF!</v>
      </c>
      <c r="CPS8" s="354" t="e">
        <f>'[9]15 Yr. Cash Flow'!#REF!</f>
        <v>#REF!</v>
      </c>
      <c r="CPU8" s="354" t="e">
        <f>'[9]15 Yr. Cash Flow'!#REF!</f>
        <v>#REF!</v>
      </c>
      <c r="CPW8" s="354" t="e">
        <f>'[9]15 Yr. Cash Flow'!#REF!</f>
        <v>#REF!</v>
      </c>
      <c r="CPY8" s="354" t="e">
        <f>'[9]15 Yr. Cash Flow'!#REF!</f>
        <v>#REF!</v>
      </c>
      <c r="CQA8" s="354" t="e">
        <f>'[9]15 Yr. Cash Flow'!#REF!</f>
        <v>#REF!</v>
      </c>
      <c r="CQC8" s="354" t="e">
        <f>'[9]15 Yr. Cash Flow'!#REF!</f>
        <v>#REF!</v>
      </c>
      <c r="CQE8" s="354" t="e">
        <f>'[9]15 Yr. Cash Flow'!#REF!</f>
        <v>#REF!</v>
      </c>
      <c r="CQG8" s="354" t="e">
        <f>'[9]15 Yr. Cash Flow'!#REF!</f>
        <v>#REF!</v>
      </c>
      <c r="CQI8" s="354" t="e">
        <f>'[9]15 Yr. Cash Flow'!#REF!</f>
        <v>#REF!</v>
      </c>
      <c r="CQK8" s="354" t="e">
        <f>'[9]15 Yr. Cash Flow'!#REF!</f>
        <v>#REF!</v>
      </c>
      <c r="CQM8" s="354" t="e">
        <f>'[9]15 Yr. Cash Flow'!#REF!</f>
        <v>#REF!</v>
      </c>
      <c r="CQO8" s="354" t="e">
        <f>'[9]15 Yr. Cash Flow'!#REF!</f>
        <v>#REF!</v>
      </c>
      <c r="CQQ8" s="354" t="e">
        <f>'[9]15 Yr. Cash Flow'!#REF!</f>
        <v>#REF!</v>
      </c>
      <c r="CQS8" s="354" t="e">
        <f>'[9]15 Yr. Cash Flow'!#REF!</f>
        <v>#REF!</v>
      </c>
      <c r="CQU8" s="354" t="e">
        <f>'[9]15 Yr. Cash Flow'!#REF!</f>
        <v>#REF!</v>
      </c>
      <c r="CQW8" s="354" t="e">
        <f>'[9]15 Yr. Cash Flow'!#REF!</f>
        <v>#REF!</v>
      </c>
      <c r="CQY8" s="354" t="e">
        <f>'[9]15 Yr. Cash Flow'!#REF!</f>
        <v>#REF!</v>
      </c>
      <c r="CRA8" s="354" t="e">
        <f>'[9]15 Yr. Cash Flow'!#REF!</f>
        <v>#REF!</v>
      </c>
      <c r="CRC8" s="354" t="e">
        <f>'[9]15 Yr. Cash Flow'!#REF!</f>
        <v>#REF!</v>
      </c>
      <c r="CRE8" s="354" t="e">
        <f>'[9]15 Yr. Cash Flow'!#REF!</f>
        <v>#REF!</v>
      </c>
      <c r="CRG8" s="354" t="e">
        <f>'[9]15 Yr. Cash Flow'!#REF!</f>
        <v>#REF!</v>
      </c>
      <c r="CRI8" s="354" t="e">
        <f>'[9]15 Yr. Cash Flow'!#REF!</f>
        <v>#REF!</v>
      </c>
      <c r="CRK8" s="354" t="e">
        <f>'[9]15 Yr. Cash Flow'!#REF!</f>
        <v>#REF!</v>
      </c>
      <c r="CRM8" s="354" t="e">
        <f>'[9]15 Yr. Cash Flow'!#REF!</f>
        <v>#REF!</v>
      </c>
      <c r="CRO8" s="354" t="e">
        <f>'[9]15 Yr. Cash Flow'!#REF!</f>
        <v>#REF!</v>
      </c>
      <c r="CRQ8" s="354" t="e">
        <f>'[9]15 Yr. Cash Flow'!#REF!</f>
        <v>#REF!</v>
      </c>
      <c r="CRS8" s="354" t="e">
        <f>'[9]15 Yr. Cash Flow'!#REF!</f>
        <v>#REF!</v>
      </c>
      <c r="CRU8" s="354" t="e">
        <f>'[9]15 Yr. Cash Flow'!#REF!</f>
        <v>#REF!</v>
      </c>
      <c r="CRW8" s="354" t="e">
        <f>'[9]15 Yr. Cash Flow'!#REF!</f>
        <v>#REF!</v>
      </c>
      <c r="CRY8" s="354" t="e">
        <f>'[9]15 Yr. Cash Flow'!#REF!</f>
        <v>#REF!</v>
      </c>
      <c r="CSA8" s="354" t="e">
        <f>'[9]15 Yr. Cash Flow'!#REF!</f>
        <v>#REF!</v>
      </c>
      <c r="CSC8" s="354" t="e">
        <f>'[9]15 Yr. Cash Flow'!#REF!</f>
        <v>#REF!</v>
      </c>
      <c r="CSE8" s="354" t="e">
        <f>'[9]15 Yr. Cash Flow'!#REF!</f>
        <v>#REF!</v>
      </c>
      <c r="CSG8" s="354" t="e">
        <f>'[9]15 Yr. Cash Flow'!#REF!</f>
        <v>#REF!</v>
      </c>
      <c r="CSI8" s="354" t="e">
        <f>'[9]15 Yr. Cash Flow'!#REF!</f>
        <v>#REF!</v>
      </c>
      <c r="CSK8" s="354" t="e">
        <f>'[9]15 Yr. Cash Flow'!#REF!</f>
        <v>#REF!</v>
      </c>
      <c r="CSM8" s="354" t="e">
        <f>'[9]15 Yr. Cash Flow'!#REF!</f>
        <v>#REF!</v>
      </c>
      <c r="CSO8" s="354" t="e">
        <f>'[9]15 Yr. Cash Flow'!#REF!</f>
        <v>#REF!</v>
      </c>
      <c r="CSQ8" s="354" t="e">
        <f>'[9]15 Yr. Cash Flow'!#REF!</f>
        <v>#REF!</v>
      </c>
      <c r="CSS8" s="354" t="e">
        <f>'[9]15 Yr. Cash Flow'!#REF!</f>
        <v>#REF!</v>
      </c>
      <c r="CSU8" s="354" t="e">
        <f>'[9]15 Yr. Cash Flow'!#REF!</f>
        <v>#REF!</v>
      </c>
      <c r="CSW8" s="354" t="e">
        <f>'[9]15 Yr. Cash Flow'!#REF!</f>
        <v>#REF!</v>
      </c>
      <c r="CSY8" s="354" t="e">
        <f>'[9]15 Yr. Cash Flow'!#REF!</f>
        <v>#REF!</v>
      </c>
      <c r="CTA8" s="354" t="e">
        <f>'[9]15 Yr. Cash Flow'!#REF!</f>
        <v>#REF!</v>
      </c>
      <c r="CTC8" s="354" t="e">
        <f>'[9]15 Yr. Cash Flow'!#REF!</f>
        <v>#REF!</v>
      </c>
      <c r="CTE8" s="354" t="e">
        <f>'[9]15 Yr. Cash Flow'!#REF!</f>
        <v>#REF!</v>
      </c>
      <c r="CTG8" s="354" t="e">
        <f>'[9]15 Yr. Cash Flow'!#REF!</f>
        <v>#REF!</v>
      </c>
      <c r="CTI8" s="354" t="e">
        <f>'[9]15 Yr. Cash Flow'!#REF!</f>
        <v>#REF!</v>
      </c>
      <c r="CTK8" s="354" t="e">
        <f>'[9]15 Yr. Cash Flow'!#REF!</f>
        <v>#REF!</v>
      </c>
      <c r="CTM8" s="354" t="e">
        <f>'[9]15 Yr. Cash Flow'!#REF!</f>
        <v>#REF!</v>
      </c>
      <c r="CTO8" s="354" t="e">
        <f>'[9]15 Yr. Cash Flow'!#REF!</f>
        <v>#REF!</v>
      </c>
      <c r="CTQ8" s="354" t="e">
        <f>'[9]15 Yr. Cash Flow'!#REF!</f>
        <v>#REF!</v>
      </c>
      <c r="CTS8" s="354" t="e">
        <f>'[9]15 Yr. Cash Flow'!#REF!</f>
        <v>#REF!</v>
      </c>
      <c r="CTU8" s="354" t="e">
        <f>'[9]15 Yr. Cash Flow'!#REF!</f>
        <v>#REF!</v>
      </c>
      <c r="CTW8" s="354" t="e">
        <f>'[9]15 Yr. Cash Flow'!#REF!</f>
        <v>#REF!</v>
      </c>
      <c r="CTY8" s="354" t="e">
        <f>'[9]15 Yr. Cash Flow'!#REF!</f>
        <v>#REF!</v>
      </c>
      <c r="CUA8" s="354" t="e">
        <f>'[9]15 Yr. Cash Flow'!#REF!</f>
        <v>#REF!</v>
      </c>
      <c r="CUC8" s="354" t="e">
        <f>'[9]15 Yr. Cash Flow'!#REF!</f>
        <v>#REF!</v>
      </c>
      <c r="CUE8" s="354" t="e">
        <f>'[9]15 Yr. Cash Flow'!#REF!</f>
        <v>#REF!</v>
      </c>
      <c r="CUG8" s="354" t="e">
        <f>'[9]15 Yr. Cash Flow'!#REF!</f>
        <v>#REF!</v>
      </c>
      <c r="CUI8" s="354" t="e">
        <f>'[9]15 Yr. Cash Flow'!#REF!</f>
        <v>#REF!</v>
      </c>
      <c r="CUK8" s="354" t="e">
        <f>'[9]15 Yr. Cash Flow'!#REF!</f>
        <v>#REF!</v>
      </c>
      <c r="CUM8" s="354" t="e">
        <f>'[9]15 Yr. Cash Flow'!#REF!</f>
        <v>#REF!</v>
      </c>
      <c r="CUO8" s="354" t="e">
        <f>'[9]15 Yr. Cash Flow'!#REF!</f>
        <v>#REF!</v>
      </c>
      <c r="CUQ8" s="354" t="e">
        <f>'[9]15 Yr. Cash Flow'!#REF!</f>
        <v>#REF!</v>
      </c>
      <c r="CUS8" s="354" t="e">
        <f>'[9]15 Yr. Cash Flow'!#REF!</f>
        <v>#REF!</v>
      </c>
      <c r="CUU8" s="354" t="e">
        <f>'[9]15 Yr. Cash Flow'!#REF!</f>
        <v>#REF!</v>
      </c>
      <c r="CUW8" s="354" t="e">
        <f>'[9]15 Yr. Cash Flow'!#REF!</f>
        <v>#REF!</v>
      </c>
      <c r="CUY8" s="354" t="e">
        <f>'[9]15 Yr. Cash Flow'!#REF!</f>
        <v>#REF!</v>
      </c>
      <c r="CVA8" s="354" t="e">
        <f>'[9]15 Yr. Cash Flow'!#REF!</f>
        <v>#REF!</v>
      </c>
      <c r="CVC8" s="354" t="e">
        <f>'[9]15 Yr. Cash Flow'!#REF!</f>
        <v>#REF!</v>
      </c>
      <c r="CVE8" s="354" t="e">
        <f>'[9]15 Yr. Cash Flow'!#REF!</f>
        <v>#REF!</v>
      </c>
      <c r="CVG8" s="354" t="e">
        <f>'[9]15 Yr. Cash Flow'!#REF!</f>
        <v>#REF!</v>
      </c>
      <c r="CVI8" s="354" t="e">
        <f>'[9]15 Yr. Cash Flow'!#REF!</f>
        <v>#REF!</v>
      </c>
      <c r="CVK8" s="354" t="e">
        <f>'[9]15 Yr. Cash Flow'!#REF!</f>
        <v>#REF!</v>
      </c>
      <c r="CVM8" s="354" t="e">
        <f>'[9]15 Yr. Cash Flow'!#REF!</f>
        <v>#REF!</v>
      </c>
      <c r="CVO8" s="354" t="e">
        <f>'[9]15 Yr. Cash Flow'!#REF!</f>
        <v>#REF!</v>
      </c>
      <c r="CVQ8" s="354" t="e">
        <f>'[9]15 Yr. Cash Flow'!#REF!</f>
        <v>#REF!</v>
      </c>
      <c r="CVS8" s="354" t="e">
        <f>'[9]15 Yr. Cash Flow'!#REF!</f>
        <v>#REF!</v>
      </c>
      <c r="CVU8" s="354" t="e">
        <f>'[9]15 Yr. Cash Flow'!#REF!</f>
        <v>#REF!</v>
      </c>
      <c r="CVW8" s="354" t="e">
        <f>'[9]15 Yr. Cash Flow'!#REF!</f>
        <v>#REF!</v>
      </c>
      <c r="CVY8" s="354" t="e">
        <f>'[9]15 Yr. Cash Flow'!#REF!</f>
        <v>#REF!</v>
      </c>
      <c r="CWA8" s="354" t="e">
        <f>'[9]15 Yr. Cash Flow'!#REF!</f>
        <v>#REF!</v>
      </c>
      <c r="CWC8" s="354" t="e">
        <f>'[9]15 Yr. Cash Flow'!#REF!</f>
        <v>#REF!</v>
      </c>
      <c r="CWE8" s="354" t="e">
        <f>'[9]15 Yr. Cash Flow'!#REF!</f>
        <v>#REF!</v>
      </c>
      <c r="CWG8" s="354" t="e">
        <f>'[9]15 Yr. Cash Flow'!#REF!</f>
        <v>#REF!</v>
      </c>
      <c r="CWI8" s="354" t="e">
        <f>'[9]15 Yr. Cash Flow'!#REF!</f>
        <v>#REF!</v>
      </c>
      <c r="CWK8" s="354" t="e">
        <f>'[9]15 Yr. Cash Flow'!#REF!</f>
        <v>#REF!</v>
      </c>
      <c r="CWM8" s="354" t="e">
        <f>'[9]15 Yr. Cash Flow'!#REF!</f>
        <v>#REF!</v>
      </c>
      <c r="CWO8" s="354" t="e">
        <f>'[9]15 Yr. Cash Flow'!#REF!</f>
        <v>#REF!</v>
      </c>
      <c r="CWQ8" s="354" t="e">
        <f>'[9]15 Yr. Cash Flow'!#REF!</f>
        <v>#REF!</v>
      </c>
      <c r="CWS8" s="354" t="e">
        <f>'[9]15 Yr. Cash Flow'!#REF!</f>
        <v>#REF!</v>
      </c>
      <c r="CWU8" s="354" t="e">
        <f>'[9]15 Yr. Cash Flow'!#REF!</f>
        <v>#REF!</v>
      </c>
      <c r="CWW8" s="354" t="e">
        <f>'[9]15 Yr. Cash Flow'!#REF!</f>
        <v>#REF!</v>
      </c>
      <c r="CWY8" s="354" t="e">
        <f>'[9]15 Yr. Cash Flow'!#REF!</f>
        <v>#REF!</v>
      </c>
      <c r="CXA8" s="354" t="e">
        <f>'[9]15 Yr. Cash Flow'!#REF!</f>
        <v>#REF!</v>
      </c>
      <c r="CXC8" s="354" t="e">
        <f>'[9]15 Yr. Cash Flow'!#REF!</f>
        <v>#REF!</v>
      </c>
      <c r="CXE8" s="354" t="e">
        <f>'[9]15 Yr. Cash Flow'!#REF!</f>
        <v>#REF!</v>
      </c>
      <c r="CXG8" s="354" t="e">
        <f>'[9]15 Yr. Cash Flow'!#REF!</f>
        <v>#REF!</v>
      </c>
      <c r="CXI8" s="354" t="e">
        <f>'[9]15 Yr. Cash Flow'!#REF!</f>
        <v>#REF!</v>
      </c>
      <c r="CXK8" s="354" t="e">
        <f>'[9]15 Yr. Cash Flow'!#REF!</f>
        <v>#REF!</v>
      </c>
      <c r="CXM8" s="354" t="e">
        <f>'[9]15 Yr. Cash Flow'!#REF!</f>
        <v>#REF!</v>
      </c>
      <c r="CXO8" s="354" t="e">
        <f>'[9]15 Yr. Cash Flow'!#REF!</f>
        <v>#REF!</v>
      </c>
      <c r="CXQ8" s="354" t="e">
        <f>'[9]15 Yr. Cash Flow'!#REF!</f>
        <v>#REF!</v>
      </c>
      <c r="CXS8" s="354" t="e">
        <f>'[9]15 Yr. Cash Flow'!#REF!</f>
        <v>#REF!</v>
      </c>
      <c r="CXU8" s="354" t="e">
        <f>'[9]15 Yr. Cash Flow'!#REF!</f>
        <v>#REF!</v>
      </c>
      <c r="CXW8" s="354" t="e">
        <f>'[9]15 Yr. Cash Flow'!#REF!</f>
        <v>#REF!</v>
      </c>
      <c r="CXY8" s="354" t="e">
        <f>'[9]15 Yr. Cash Flow'!#REF!</f>
        <v>#REF!</v>
      </c>
      <c r="CYA8" s="354" t="e">
        <f>'[9]15 Yr. Cash Flow'!#REF!</f>
        <v>#REF!</v>
      </c>
      <c r="CYC8" s="354" t="e">
        <f>'[9]15 Yr. Cash Flow'!#REF!</f>
        <v>#REF!</v>
      </c>
      <c r="CYE8" s="354" t="e">
        <f>'[9]15 Yr. Cash Flow'!#REF!</f>
        <v>#REF!</v>
      </c>
      <c r="CYG8" s="354" t="e">
        <f>'[9]15 Yr. Cash Flow'!#REF!</f>
        <v>#REF!</v>
      </c>
      <c r="CYI8" s="354" t="e">
        <f>'[9]15 Yr. Cash Flow'!#REF!</f>
        <v>#REF!</v>
      </c>
      <c r="CYK8" s="354" t="e">
        <f>'[9]15 Yr. Cash Flow'!#REF!</f>
        <v>#REF!</v>
      </c>
      <c r="CYM8" s="354" t="e">
        <f>'[9]15 Yr. Cash Flow'!#REF!</f>
        <v>#REF!</v>
      </c>
      <c r="CYO8" s="354" t="e">
        <f>'[9]15 Yr. Cash Flow'!#REF!</f>
        <v>#REF!</v>
      </c>
      <c r="CYQ8" s="354" t="e">
        <f>'[9]15 Yr. Cash Flow'!#REF!</f>
        <v>#REF!</v>
      </c>
      <c r="CYS8" s="354" t="e">
        <f>'[9]15 Yr. Cash Flow'!#REF!</f>
        <v>#REF!</v>
      </c>
      <c r="CYU8" s="354" t="e">
        <f>'[9]15 Yr. Cash Flow'!#REF!</f>
        <v>#REF!</v>
      </c>
      <c r="CYW8" s="354" t="e">
        <f>'[9]15 Yr. Cash Flow'!#REF!</f>
        <v>#REF!</v>
      </c>
      <c r="CYY8" s="354" t="e">
        <f>'[9]15 Yr. Cash Flow'!#REF!</f>
        <v>#REF!</v>
      </c>
      <c r="CZA8" s="354" t="e">
        <f>'[9]15 Yr. Cash Flow'!#REF!</f>
        <v>#REF!</v>
      </c>
      <c r="CZC8" s="354" t="e">
        <f>'[9]15 Yr. Cash Flow'!#REF!</f>
        <v>#REF!</v>
      </c>
      <c r="CZE8" s="354" t="e">
        <f>'[9]15 Yr. Cash Flow'!#REF!</f>
        <v>#REF!</v>
      </c>
      <c r="CZG8" s="354" t="e">
        <f>'[9]15 Yr. Cash Flow'!#REF!</f>
        <v>#REF!</v>
      </c>
      <c r="CZI8" s="354" t="e">
        <f>'[9]15 Yr. Cash Flow'!#REF!</f>
        <v>#REF!</v>
      </c>
      <c r="CZK8" s="354" t="e">
        <f>'[9]15 Yr. Cash Flow'!#REF!</f>
        <v>#REF!</v>
      </c>
      <c r="CZM8" s="354" t="e">
        <f>'[9]15 Yr. Cash Flow'!#REF!</f>
        <v>#REF!</v>
      </c>
      <c r="CZO8" s="354" t="e">
        <f>'[9]15 Yr. Cash Flow'!#REF!</f>
        <v>#REF!</v>
      </c>
      <c r="CZQ8" s="354" t="e">
        <f>'[9]15 Yr. Cash Flow'!#REF!</f>
        <v>#REF!</v>
      </c>
      <c r="CZS8" s="354" t="e">
        <f>'[9]15 Yr. Cash Flow'!#REF!</f>
        <v>#REF!</v>
      </c>
      <c r="CZU8" s="354" t="e">
        <f>'[9]15 Yr. Cash Flow'!#REF!</f>
        <v>#REF!</v>
      </c>
      <c r="CZW8" s="354" t="e">
        <f>'[9]15 Yr. Cash Flow'!#REF!</f>
        <v>#REF!</v>
      </c>
      <c r="CZY8" s="354" t="e">
        <f>'[9]15 Yr. Cash Flow'!#REF!</f>
        <v>#REF!</v>
      </c>
      <c r="DAA8" s="354" t="e">
        <f>'[9]15 Yr. Cash Flow'!#REF!</f>
        <v>#REF!</v>
      </c>
      <c r="DAC8" s="354" t="e">
        <f>'[9]15 Yr. Cash Flow'!#REF!</f>
        <v>#REF!</v>
      </c>
      <c r="DAE8" s="354" t="e">
        <f>'[9]15 Yr. Cash Flow'!#REF!</f>
        <v>#REF!</v>
      </c>
      <c r="DAG8" s="354" t="e">
        <f>'[9]15 Yr. Cash Flow'!#REF!</f>
        <v>#REF!</v>
      </c>
      <c r="DAI8" s="354" t="e">
        <f>'[9]15 Yr. Cash Flow'!#REF!</f>
        <v>#REF!</v>
      </c>
      <c r="DAK8" s="354" t="e">
        <f>'[9]15 Yr. Cash Flow'!#REF!</f>
        <v>#REF!</v>
      </c>
      <c r="DAM8" s="354" t="e">
        <f>'[9]15 Yr. Cash Flow'!#REF!</f>
        <v>#REF!</v>
      </c>
      <c r="DAO8" s="354" t="e">
        <f>'[9]15 Yr. Cash Flow'!#REF!</f>
        <v>#REF!</v>
      </c>
      <c r="DAQ8" s="354" t="e">
        <f>'[9]15 Yr. Cash Flow'!#REF!</f>
        <v>#REF!</v>
      </c>
      <c r="DAS8" s="354" t="e">
        <f>'[9]15 Yr. Cash Flow'!#REF!</f>
        <v>#REF!</v>
      </c>
      <c r="DAU8" s="354" t="e">
        <f>'[9]15 Yr. Cash Flow'!#REF!</f>
        <v>#REF!</v>
      </c>
      <c r="DAW8" s="354" t="e">
        <f>'[9]15 Yr. Cash Flow'!#REF!</f>
        <v>#REF!</v>
      </c>
      <c r="DAY8" s="354" t="e">
        <f>'[9]15 Yr. Cash Flow'!#REF!</f>
        <v>#REF!</v>
      </c>
      <c r="DBA8" s="354" t="e">
        <f>'[9]15 Yr. Cash Flow'!#REF!</f>
        <v>#REF!</v>
      </c>
      <c r="DBC8" s="354" t="e">
        <f>'[9]15 Yr. Cash Flow'!#REF!</f>
        <v>#REF!</v>
      </c>
      <c r="DBE8" s="354" t="e">
        <f>'[9]15 Yr. Cash Flow'!#REF!</f>
        <v>#REF!</v>
      </c>
      <c r="DBG8" s="354" t="e">
        <f>'[9]15 Yr. Cash Flow'!#REF!</f>
        <v>#REF!</v>
      </c>
      <c r="DBI8" s="354" t="e">
        <f>'[9]15 Yr. Cash Flow'!#REF!</f>
        <v>#REF!</v>
      </c>
      <c r="DBK8" s="354" t="e">
        <f>'[9]15 Yr. Cash Flow'!#REF!</f>
        <v>#REF!</v>
      </c>
      <c r="DBM8" s="354" t="e">
        <f>'[9]15 Yr. Cash Flow'!#REF!</f>
        <v>#REF!</v>
      </c>
      <c r="DBO8" s="354" t="e">
        <f>'[9]15 Yr. Cash Flow'!#REF!</f>
        <v>#REF!</v>
      </c>
      <c r="DBQ8" s="354" t="e">
        <f>'[9]15 Yr. Cash Flow'!#REF!</f>
        <v>#REF!</v>
      </c>
      <c r="DBS8" s="354" t="e">
        <f>'[9]15 Yr. Cash Flow'!#REF!</f>
        <v>#REF!</v>
      </c>
      <c r="DBU8" s="354" t="e">
        <f>'[9]15 Yr. Cash Flow'!#REF!</f>
        <v>#REF!</v>
      </c>
      <c r="DBW8" s="354" t="e">
        <f>'[9]15 Yr. Cash Flow'!#REF!</f>
        <v>#REF!</v>
      </c>
      <c r="DBY8" s="354" t="e">
        <f>'[9]15 Yr. Cash Flow'!#REF!</f>
        <v>#REF!</v>
      </c>
      <c r="DCA8" s="354" t="e">
        <f>'[9]15 Yr. Cash Flow'!#REF!</f>
        <v>#REF!</v>
      </c>
      <c r="DCC8" s="354" t="e">
        <f>'[9]15 Yr. Cash Flow'!#REF!</f>
        <v>#REF!</v>
      </c>
      <c r="DCE8" s="354" t="e">
        <f>'[9]15 Yr. Cash Flow'!#REF!</f>
        <v>#REF!</v>
      </c>
      <c r="DCG8" s="354" t="e">
        <f>'[9]15 Yr. Cash Flow'!#REF!</f>
        <v>#REF!</v>
      </c>
      <c r="DCI8" s="354" t="e">
        <f>'[9]15 Yr. Cash Flow'!#REF!</f>
        <v>#REF!</v>
      </c>
      <c r="DCK8" s="354" t="e">
        <f>'[9]15 Yr. Cash Flow'!#REF!</f>
        <v>#REF!</v>
      </c>
      <c r="DCM8" s="354" t="e">
        <f>'[9]15 Yr. Cash Flow'!#REF!</f>
        <v>#REF!</v>
      </c>
      <c r="DCO8" s="354" t="e">
        <f>'[9]15 Yr. Cash Flow'!#REF!</f>
        <v>#REF!</v>
      </c>
      <c r="DCQ8" s="354" t="e">
        <f>'[9]15 Yr. Cash Flow'!#REF!</f>
        <v>#REF!</v>
      </c>
      <c r="DCS8" s="354" t="e">
        <f>'[9]15 Yr. Cash Flow'!#REF!</f>
        <v>#REF!</v>
      </c>
      <c r="DCU8" s="354" t="e">
        <f>'[9]15 Yr. Cash Flow'!#REF!</f>
        <v>#REF!</v>
      </c>
      <c r="DCW8" s="354" t="e">
        <f>'[9]15 Yr. Cash Flow'!#REF!</f>
        <v>#REF!</v>
      </c>
      <c r="DCY8" s="354" t="e">
        <f>'[9]15 Yr. Cash Flow'!#REF!</f>
        <v>#REF!</v>
      </c>
      <c r="DDA8" s="354" t="e">
        <f>'[9]15 Yr. Cash Flow'!#REF!</f>
        <v>#REF!</v>
      </c>
      <c r="DDC8" s="354" t="e">
        <f>'[9]15 Yr. Cash Flow'!#REF!</f>
        <v>#REF!</v>
      </c>
      <c r="DDE8" s="354" t="e">
        <f>'[9]15 Yr. Cash Flow'!#REF!</f>
        <v>#REF!</v>
      </c>
      <c r="DDG8" s="354" t="e">
        <f>'[9]15 Yr. Cash Flow'!#REF!</f>
        <v>#REF!</v>
      </c>
      <c r="DDI8" s="354" t="e">
        <f>'[9]15 Yr. Cash Flow'!#REF!</f>
        <v>#REF!</v>
      </c>
      <c r="DDK8" s="354" t="e">
        <f>'[9]15 Yr. Cash Flow'!#REF!</f>
        <v>#REF!</v>
      </c>
      <c r="DDM8" s="354" t="e">
        <f>'[9]15 Yr. Cash Flow'!#REF!</f>
        <v>#REF!</v>
      </c>
      <c r="DDO8" s="354" t="e">
        <f>'[9]15 Yr. Cash Flow'!#REF!</f>
        <v>#REF!</v>
      </c>
      <c r="DDQ8" s="354" t="e">
        <f>'[9]15 Yr. Cash Flow'!#REF!</f>
        <v>#REF!</v>
      </c>
      <c r="DDS8" s="354" t="e">
        <f>'[9]15 Yr. Cash Flow'!#REF!</f>
        <v>#REF!</v>
      </c>
      <c r="DDU8" s="354" t="e">
        <f>'[9]15 Yr. Cash Flow'!#REF!</f>
        <v>#REF!</v>
      </c>
      <c r="DDW8" s="354" t="e">
        <f>'[9]15 Yr. Cash Flow'!#REF!</f>
        <v>#REF!</v>
      </c>
      <c r="DDY8" s="354" t="e">
        <f>'[9]15 Yr. Cash Flow'!#REF!</f>
        <v>#REF!</v>
      </c>
      <c r="DEA8" s="354" t="e">
        <f>'[9]15 Yr. Cash Flow'!#REF!</f>
        <v>#REF!</v>
      </c>
      <c r="DEC8" s="354" t="e">
        <f>'[9]15 Yr. Cash Flow'!#REF!</f>
        <v>#REF!</v>
      </c>
      <c r="DEE8" s="354" t="e">
        <f>'[9]15 Yr. Cash Flow'!#REF!</f>
        <v>#REF!</v>
      </c>
      <c r="DEG8" s="354" t="e">
        <f>'[9]15 Yr. Cash Flow'!#REF!</f>
        <v>#REF!</v>
      </c>
      <c r="DEI8" s="354" t="e">
        <f>'[9]15 Yr. Cash Flow'!#REF!</f>
        <v>#REF!</v>
      </c>
      <c r="DEK8" s="354" t="e">
        <f>'[9]15 Yr. Cash Flow'!#REF!</f>
        <v>#REF!</v>
      </c>
      <c r="DEM8" s="354" t="e">
        <f>'[9]15 Yr. Cash Flow'!#REF!</f>
        <v>#REF!</v>
      </c>
      <c r="DEO8" s="354" t="e">
        <f>'[9]15 Yr. Cash Flow'!#REF!</f>
        <v>#REF!</v>
      </c>
      <c r="DEQ8" s="354" t="e">
        <f>'[9]15 Yr. Cash Flow'!#REF!</f>
        <v>#REF!</v>
      </c>
      <c r="DES8" s="354" t="e">
        <f>'[9]15 Yr. Cash Flow'!#REF!</f>
        <v>#REF!</v>
      </c>
      <c r="DEU8" s="354" t="e">
        <f>'[9]15 Yr. Cash Flow'!#REF!</f>
        <v>#REF!</v>
      </c>
      <c r="DEW8" s="354" t="e">
        <f>'[9]15 Yr. Cash Flow'!#REF!</f>
        <v>#REF!</v>
      </c>
      <c r="DEY8" s="354" t="e">
        <f>'[9]15 Yr. Cash Flow'!#REF!</f>
        <v>#REF!</v>
      </c>
      <c r="DFA8" s="354" t="e">
        <f>'[9]15 Yr. Cash Flow'!#REF!</f>
        <v>#REF!</v>
      </c>
      <c r="DFC8" s="354" t="e">
        <f>'[9]15 Yr. Cash Flow'!#REF!</f>
        <v>#REF!</v>
      </c>
      <c r="DFE8" s="354" t="e">
        <f>'[9]15 Yr. Cash Flow'!#REF!</f>
        <v>#REF!</v>
      </c>
      <c r="DFG8" s="354" t="e">
        <f>'[9]15 Yr. Cash Flow'!#REF!</f>
        <v>#REF!</v>
      </c>
      <c r="DFI8" s="354" t="e">
        <f>'[9]15 Yr. Cash Flow'!#REF!</f>
        <v>#REF!</v>
      </c>
      <c r="DFK8" s="354" t="e">
        <f>'[9]15 Yr. Cash Flow'!#REF!</f>
        <v>#REF!</v>
      </c>
      <c r="DFM8" s="354" t="e">
        <f>'[9]15 Yr. Cash Flow'!#REF!</f>
        <v>#REF!</v>
      </c>
      <c r="DFO8" s="354" t="e">
        <f>'[9]15 Yr. Cash Flow'!#REF!</f>
        <v>#REF!</v>
      </c>
      <c r="DFQ8" s="354" t="e">
        <f>'[9]15 Yr. Cash Flow'!#REF!</f>
        <v>#REF!</v>
      </c>
      <c r="DFS8" s="354" t="e">
        <f>'[9]15 Yr. Cash Flow'!#REF!</f>
        <v>#REF!</v>
      </c>
      <c r="DFU8" s="354" t="e">
        <f>'[9]15 Yr. Cash Flow'!#REF!</f>
        <v>#REF!</v>
      </c>
      <c r="DFW8" s="354" t="e">
        <f>'[9]15 Yr. Cash Flow'!#REF!</f>
        <v>#REF!</v>
      </c>
      <c r="DFY8" s="354" t="e">
        <f>'[9]15 Yr. Cash Flow'!#REF!</f>
        <v>#REF!</v>
      </c>
      <c r="DGA8" s="354" t="e">
        <f>'[9]15 Yr. Cash Flow'!#REF!</f>
        <v>#REF!</v>
      </c>
      <c r="DGC8" s="354" t="e">
        <f>'[9]15 Yr. Cash Flow'!#REF!</f>
        <v>#REF!</v>
      </c>
      <c r="DGE8" s="354" t="e">
        <f>'[9]15 Yr. Cash Flow'!#REF!</f>
        <v>#REF!</v>
      </c>
      <c r="DGG8" s="354" t="e">
        <f>'[9]15 Yr. Cash Flow'!#REF!</f>
        <v>#REF!</v>
      </c>
      <c r="DGI8" s="354" t="e">
        <f>'[9]15 Yr. Cash Flow'!#REF!</f>
        <v>#REF!</v>
      </c>
      <c r="DGK8" s="354" t="e">
        <f>'[9]15 Yr. Cash Flow'!#REF!</f>
        <v>#REF!</v>
      </c>
      <c r="DGM8" s="354" t="e">
        <f>'[9]15 Yr. Cash Flow'!#REF!</f>
        <v>#REF!</v>
      </c>
      <c r="DGO8" s="354" t="e">
        <f>'[9]15 Yr. Cash Flow'!#REF!</f>
        <v>#REF!</v>
      </c>
      <c r="DGQ8" s="354" t="e">
        <f>'[9]15 Yr. Cash Flow'!#REF!</f>
        <v>#REF!</v>
      </c>
      <c r="DGS8" s="354" t="e">
        <f>'[9]15 Yr. Cash Flow'!#REF!</f>
        <v>#REF!</v>
      </c>
      <c r="DGU8" s="354" t="e">
        <f>'[9]15 Yr. Cash Flow'!#REF!</f>
        <v>#REF!</v>
      </c>
      <c r="DGW8" s="354" t="e">
        <f>'[9]15 Yr. Cash Flow'!#REF!</f>
        <v>#REF!</v>
      </c>
      <c r="DGY8" s="354" t="e">
        <f>'[9]15 Yr. Cash Flow'!#REF!</f>
        <v>#REF!</v>
      </c>
      <c r="DHA8" s="354" t="e">
        <f>'[9]15 Yr. Cash Flow'!#REF!</f>
        <v>#REF!</v>
      </c>
      <c r="DHC8" s="354" t="e">
        <f>'[9]15 Yr. Cash Flow'!#REF!</f>
        <v>#REF!</v>
      </c>
      <c r="DHE8" s="354" t="e">
        <f>'[9]15 Yr. Cash Flow'!#REF!</f>
        <v>#REF!</v>
      </c>
      <c r="DHG8" s="354" t="e">
        <f>'[9]15 Yr. Cash Flow'!#REF!</f>
        <v>#REF!</v>
      </c>
      <c r="DHI8" s="354" t="e">
        <f>'[9]15 Yr. Cash Flow'!#REF!</f>
        <v>#REF!</v>
      </c>
      <c r="DHK8" s="354" t="e">
        <f>'[9]15 Yr. Cash Flow'!#REF!</f>
        <v>#REF!</v>
      </c>
      <c r="DHM8" s="354" t="e">
        <f>'[9]15 Yr. Cash Flow'!#REF!</f>
        <v>#REF!</v>
      </c>
      <c r="DHO8" s="354" t="e">
        <f>'[9]15 Yr. Cash Flow'!#REF!</f>
        <v>#REF!</v>
      </c>
      <c r="DHQ8" s="354" t="e">
        <f>'[9]15 Yr. Cash Flow'!#REF!</f>
        <v>#REF!</v>
      </c>
      <c r="DHS8" s="354" t="e">
        <f>'[9]15 Yr. Cash Flow'!#REF!</f>
        <v>#REF!</v>
      </c>
      <c r="DHU8" s="354" t="e">
        <f>'[9]15 Yr. Cash Flow'!#REF!</f>
        <v>#REF!</v>
      </c>
      <c r="DHW8" s="354" t="e">
        <f>'[9]15 Yr. Cash Flow'!#REF!</f>
        <v>#REF!</v>
      </c>
      <c r="DHY8" s="354" t="e">
        <f>'[9]15 Yr. Cash Flow'!#REF!</f>
        <v>#REF!</v>
      </c>
      <c r="DIA8" s="354" t="e">
        <f>'[9]15 Yr. Cash Flow'!#REF!</f>
        <v>#REF!</v>
      </c>
      <c r="DIC8" s="354" t="e">
        <f>'[9]15 Yr. Cash Flow'!#REF!</f>
        <v>#REF!</v>
      </c>
      <c r="DIE8" s="354" t="e">
        <f>'[9]15 Yr. Cash Flow'!#REF!</f>
        <v>#REF!</v>
      </c>
      <c r="DIG8" s="354" t="e">
        <f>'[9]15 Yr. Cash Flow'!#REF!</f>
        <v>#REF!</v>
      </c>
      <c r="DII8" s="354" t="e">
        <f>'[9]15 Yr. Cash Flow'!#REF!</f>
        <v>#REF!</v>
      </c>
      <c r="DIK8" s="354" t="e">
        <f>'[9]15 Yr. Cash Flow'!#REF!</f>
        <v>#REF!</v>
      </c>
      <c r="DIM8" s="354" t="e">
        <f>'[9]15 Yr. Cash Flow'!#REF!</f>
        <v>#REF!</v>
      </c>
      <c r="DIO8" s="354" t="e">
        <f>'[9]15 Yr. Cash Flow'!#REF!</f>
        <v>#REF!</v>
      </c>
      <c r="DIQ8" s="354" t="e">
        <f>'[9]15 Yr. Cash Flow'!#REF!</f>
        <v>#REF!</v>
      </c>
      <c r="DIS8" s="354" t="e">
        <f>'[9]15 Yr. Cash Flow'!#REF!</f>
        <v>#REF!</v>
      </c>
      <c r="DIU8" s="354" t="e">
        <f>'[9]15 Yr. Cash Flow'!#REF!</f>
        <v>#REF!</v>
      </c>
      <c r="DIW8" s="354" t="e">
        <f>'[9]15 Yr. Cash Flow'!#REF!</f>
        <v>#REF!</v>
      </c>
      <c r="DIY8" s="354" t="e">
        <f>'[9]15 Yr. Cash Flow'!#REF!</f>
        <v>#REF!</v>
      </c>
      <c r="DJA8" s="354" t="e">
        <f>'[9]15 Yr. Cash Flow'!#REF!</f>
        <v>#REF!</v>
      </c>
      <c r="DJC8" s="354" t="e">
        <f>'[9]15 Yr. Cash Flow'!#REF!</f>
        <v>#REF!</v>
      </c>
      <c r="DJE8" s="354" t="e">
        <f>'[9]15 Yr. Cash Flow'!#REF!</f>
        <v>#REF!</v>
      </c>
      <c r="DJG8" s="354" t="e">
        <f>'[9]15 Yr. Cash Flow'!#REF!</f>
        <v>#REF!</v>
      </c>
      <c r="DJI8" s="354" t="e">
        <f>'[9]15 Yr. Cash Flow'!#REF!</f>
        <v>#REF!</v>
      </c>
      <c r="DJK8" s="354" t="e">
        <f>'[9]15 Yr. Cash Flow'!#REF!</f>
        <v>#REF!</v>
      </c>
      <c r="DJM8" s="354" t="e">
        <f>'[9]15 Yr. Cash Flow'!#REF!</f>
        <v>#REF!</v>
      </c>
      <c r="DJO8" s="354" t="e">
        <f>'[9]15 Yr. Cash Flow'!#REF!</f>
        <v>#REF!</v>
      </c>
      <c r="DJQ8" s="354" t="e">
        <f>'[9]15 Yr. Cash Flow'!#REF!</f>
        <v>#REF!</v>
      </c>
      <c r="DJS8" s="354" t="e">
        <f>'[9]15 Yr. Cash Flow'!#REF!</f>
        <v>#REF!</v>
      </c>
      <c r="DJU8" s="354" t="e">
        <f>'[9]15 Yr. Cash Flow'!#REF!</f>
        <v>#REF!</v>
      </c>
      <c r="DJW8" s="354" t="e">
        <f>'[9]15 Yr. Cash Flow'!#REF!</f>
        <v>#REF!</v>
      </c>
      <c r="DJY8" s="354" t="e">
        <f>'[9]15 Yr. Cash Flow'!#REF!</f>
        <v>#REF!</v>
      </c>
      <c r="DKA8" s="354" t="e">
        <f>'[9]15 Yr. Cash Flow'!#REF!</f>
        <v>#REF!</v>
      </c>
      <c r="DKC8" s="354" t="e">
        <f>'[9]15 Yr. Cash Flow'!#REF!</f>
        <v>#REF!</v>
      </c>
      <c r="DKE8" s="354" t="e">
        <f>'[9]15 Yr. Cash Flow'!#REF!</f>
        <v>#REF!</v>
      </c>
      <c r="DKG8" s="354" t="e">
        <f>'[9]15 Yr. Cash Flow'!#REF!</f>
        <v>#REF!</v>
      </c>
      <c r="DKI8" s="354" t="e">
        <f>'[9]15 Yr. Cash Flow'!#REF!</f>
        <v>#REF!</v>
      </c>
      <c r="DKK8" s="354" t="e">
        <f>'[9]15 Yr. Cash Flow'!#REF!</f>
        <v>#REF!</v>
      </c>
      <c r="DKM8" s="354" t="e">
        <f>'[9]15 Yr. Cash Flow'!#REF!</f>
        <v>#REF!</v>
      </c>
      <c r="DKO8" s="354" t="e">
        <f>'[9]15 Yr. Cash Flow'!#REF!</f>
        <v>#REF!</v>
      </c>
      <c r="DKQ8" s="354" t="e">
        <f>'[9]15 Yr. Cash Flow'!#REF!</f>
        <v>#REF!</v>
      </c>
      <c r="DKS8" s="354" t="e">
        <f>'[9]15 Yr. Cash Flow'!#REF!</f>
        <v>#REF!</v>
      </c>
      <c r="DKU8" s="354" t="e">
        <f>'[9]15 Yr. Cash Flow'!#REF!</f>
        <v>#REF!</v>
      </c>
      <c r="DKW8" s="354" t="e">
        <f>'[9]15 Yr. Cash Flow'!#REF!</f>
        <v>#REF!</v>
      </c>
      <c r="DKY8" s="354" t="e">
        <f>'[9]15 Yr. Cash Flow'!#REF!</f>
        <v>#REF!</v>
      </c>
      <c r="DLA8" s="354" t="e">
        <f>'[9]15 Yr. Cash Flow'!#REF!</f>
        <v>#REF!</v>
      </c>
      <c r="DLC8" s="354" t="e">
        <f>'[9]15 Yr. Cash Flow'!#REF!</f>
        <v>#REF!</v>
      </c>
      <c r="DLE8" s="354" t="e">
        <f>'[9]15 Yr. Cash Flow'!#REF!</f>
        <v>#REF!</v>
      </c>
      <c r="DLG8" s="354" t="e">
        <f>'[9]15 Yr. Cash Flow'!#REF!</f>
        <v>#REF!</v>
      </c>
      <c r="DLI8" s="354" t="e">
        <f>'[9]15 Yr. Cash Flow'!#REF!</f>
        <v>#REF!</v>
      </c>
      <c r="DLK8" s="354" t="e">
        <f>'[9]15 Yr. Cash Flow'!#REF!</f>
        <v>#REF!</v>
      </c>
      <c r="DLM8" s="354" t="e">
        <f>'[9]15 Yr. Cash Flow'!#REF!</f>
        <v>#REF!</v>
      </c>
      <c r="DLO8" s="354" t="e">
        <f>'[9]15 Yr. Cash Flow'!#REF!</f>
        <v>#REF!</v>
      </c>
      <c r="DLQ8" s="354" t="e">
        <f>'[9]15 Yr. Cash Flow'!#REF!</f>
        <v>#REF!</v>
      </c>
      <c r="DLS8" s="354" t="e">
        <f>'[9]15 Yr. Cash Flow'!#REF!</f>
        <v>#REF!</v>
      </c>
      <c r="DLU8" s="354" t="e">
        <f>'[9]15 Yr. Cash Flow'!#REF!</f>
        <v>#REF!</v>
      </c>
      <c r="DLW8" s="354" t="e">
        <f>'[9]15 Yr. Cash Flow'!#REF!</f>
        <v>#REF!</v>
      </c>
      <c r="DLY8" s="354" t="e">
        <f>'[9]15 Yr. Cash Flow'!#REF!</f>
        <v>#REF!</v>
      </c>
      <c r="DMA8" s="354" t="e">
        <f>'[9]15 Yr. Cash Flow'!#REF!</f>
        <v>#REF!</v>
      </c>
      <c r="DMC8" s="354" t="e">
        <f>'[9]15 Yr. Cash Flow'!#REF!</f>
        <v>#REF!</v>
      </c>
      <c r="DME8" s="354" t="e">
        <f>'[9]15 Yr. Cash Flow'!#REF!</f>
        <v>#REF!</v>
      </c>
      <c r="DMG8" s="354" t="e">
        <f>'[9]15 Yr. Cash Flow'!#REF!</f>
        <v>#REF!</v>
      </c>
      <c r="DMI8" s="354" t="e">
        <f>'[9]15 Yr. Cash Flow'!#REF!</f>
        <v>#REF!</v>
      </c>
      <c r="DMK8" s="354" t="e">
        <f>'[9]15 Yr. Cash Flow'!#REF!</f>
        <v>#REF!</v>
      </c>
      <c r="DMM8" s="354" t="e">
        <f>'[9]15 Yr. Cash Flow'!#REF!</f>
        <v>#REF!</v>
      </c>
      <c r="DMO8" s="354" t="e">
        <f>'[9]15 Yr. Cash Flow'!#REF!</f>
        <v>#REF!</v>
      </c>
      <c r="DMQ8" s="354" t="e">
        <f>'[9]15 Yr. Cash Flow'!#REF!</f>
        <v>#REF!</v>
      </c>
      <c r="DMS8" s="354" t="e">
        <f>'[9]15 Yr. Cash Flow'!#REF!</f>
        <v>#REF!</v>
      </c>
      <c r="DMU8" s="354" t="e">
        <f>'[9]15 Yr. Cash Flow'!#REF!</f>
        <v>#REF!</v>
      </c>
      <c r="DMW8" s="354" t="e">
        <f>'[9]15 Yr. Cash Flow'!#REF!</f>
        <v>#REF!</v>
      </c>
      <c r="DMY8" s="354" t="e">
        <f>'[9]15 Yr. Cash Flow'!#REF!</f>
        <v>#REF!</v>
      </c>
      <c r="DNA8" s="354" t="e">
        <f>'[9]15 Yr. Cash Flow'!#REF!</f>
        <v>#REF!</v>
      </c>
      <c r="DNC8" s="354" t="e">
        <f>'[9]15 Yr. Cash Flow'!#REF!</f>
        <v>#REF!</v>
      </c>
      <c r="DNE8" s="354" t="e">
        <f>'[9]15 Yr. Cash Flow'!#REF!</f>
        <v>#REF!</v>
      </c>
      <c r="DNG8" s="354" t="e">
        <f>'[9]15 Yr. Cash Flow'!#REF!</f>
        <v>#REF!</v>
      </c>
      <c r="DNI8" s="354" t="e">
        <f>'[9]15 Yr. Cash Flow'!#REF!</f>
        <v>#REF!</v>
      </c>
      <c r="DNK8" s="354" t="e">
        <f>'[9]15 Yr. Cash Flow'!#REF!</f>
        <v>#REF!</v>
      </c>
      <c r="DNM8" s="354" t="e">
        <f>'[9]15 Yr. Cash Flow'!#REF!</f>
        <v>#REF!</v>
      </c>
      <c r="DNO8" s="354" t="e">
        <f>'[9]15 Yr. Cash Flow'!#REF!</f>
        <v>#REF!</v>
      </c>
      <c r="DNQ8" s="354" t="e">
        <f>'[9]15 Yr. Cash Flow'!#REF!</f>
        <v>#REF!</v>
      </c>
      <c r="DNS8" s="354" t="e">
        <f>'[9]15 Yr. Cash Flow'!#REF!</f>
        <v>#REF!</v>
      </c>
      <c r="DNU8" s="354" t="e">
        <f>'[9]15 Yr. Cash Flow'!#REF!</f>
        <v>#REF!</v>
      </c>
      <c r="DNW8" s="354" t="e">
        <f>'[9]15 Yr. Cash Flow'!#REF!</f>
        <v>#REF!</v>
      </c>
      <c r="DNY8" s="354" t="e">
        <f>'[9]15 Yr. Cash Flow'!#REF!</f>
        <v>#REF!</v>
      </c>
      <c r="DOA8" s="354" t="e">
        <f>'[9]15 Yr. Cash Flow'!#REF!</f>
        <v>#REF!</v>
      </c>
      <c r="DOC8" s="354" t="e">
        <f>'[9]15 Yr. Cash Flow'!#REF!</f>
        <v>#REF!</v>
      </c>
      <c r="DOE8" s="354" t="e">
        <f>'[9]15 Yr. Cash Flow'!#REF!</f>
        <v>#REF!</v>
      </c>
      <c r="DOG8" s="354" t="e">
        <f>'[9]15 Yr. Cash Flow'!#REF!</f>
        <v>#REF!</v>
      </c>
      <c r="DOI8" s="354" t="e">
        <f>'[9]15 Yr. Cash Flow'!#REF!</f>
        <v>#REF!</v>
      </c>
      <c r="DOK8" s="354" t="e">
        <f>'[9]15 Yr. Cash Flow'!#REF!</f>
        <v>#REF!</v>
      </c>
      <c r="DOM8" s="354" t="e">
        <f>'[9]15 Yr. Cash Flow'!#REF!</f>
        <v>#REF!</v>
      </c>
      <c r="DOO8" s="354" t="e">
        <f>'[9]15 Yr. Cash Flow'!#REF!</f>
        <v>#REF!</v>
      </c>
      <c r="DOQ8" s="354" t="e">
        <f>'[9]15 Yr. Cash Flow'!#REF!</f>
        <v>#REF!</v>
      </c>
      <c r="DOS8" s="354" t="e">
        <f>'[9]15 Yr. Cash Flow'!#REF!</f>
        <v>#REF!</v>
      </c>
      <c r="DOU8" s="354" t="e">
        <f>'[9]15 Yr. Cash Flow'!#REF!</f>
        <v>#REF!</v>
      </c>
      <c r="DOW8" s="354" t="e">
        <f>'[9]15 Yr. Cash Flow'!#REF!</f>
        <v>#REF!</v>
      </c>
      <c r="DOY8" s="354" t="e">
        <f>'[9]15 Yr. Cash Flow'!#REF!</f>
        <v>#REF!</v>
      </c>
      <c r="DPA8" s="354" t="e">
        <f>'[9]15 Yr. Cash Flow'!#REF!</f>
        <v>#REF!</v>
      </c>
      <c r="DPC8" s="354" t="e">
        <f>'[9]15 Yr. Cash Flow'!#REF!</f>
        <v>#REF!</v>
      </c>
      <c r="DPE8" s="354" t="e">
        <f>'[9]15 Yr. Cash Flow'!#REF!</f>
        <v>#REF!</v>
      </c>
      <c r="DPG8" s="354" t="e">
        <f>'[9]15 Yr. Cash Flow'!#REF!</f>
        <v>#REF!</v>
      </c>
      <c r="DPI8" s="354" t="e">
        <f>'[9]15 Yr. Cash Flow'!#REF!</f>
        <v>#REF!</v>
      </c>
      <c r="DPK8" s="354" t="e">
        <f>'[9]15 Yr. Cash Flow'!#REF!</f>
        <v>#REF!</v>
      </c>
      <c r="DPM8" s="354" t="e">
        <f>'[9]15 Yr. Cash Flow'!#REF!</f>
        <v>#REF!</v>
      </c>
      <c r="DPO8" s="354" t="e">
        <f>'[9]15 Yr. Cash Flow'!#REF!</f>
        <v>#REF!</v>
      </c>
      <c r="DPQ8" s="354" t="e">
        <f>'[9]15 Yr. Cash Flow'!#REF!</f>
        <v>#REF!</v>
      </c>
      <c r="DPS8" s="354" t="e">
        <f>'[9]15 Yr. Cash Flow'!#REF!</f>
        <v>#REF!</v>
      </c>
      <c r="DPU8" s="354" t="e">
        <f>'[9]15 Yr. Cash Flow'!#REF!</f>
        <v>#REF!</v>
      </c>
      <c r="DPW8" s="354" t="e">
        <f>'[9]15 Yr. Cash Flow'!#REF!</f>
        <v>#REF!</v>
      </c>
      <c r="DPY8" s="354" t="e">
        <f>'[9]15 Yr. Cash Flow'!#REF!</f>
        <v>#REF!</v>
      </c>
      <c r="DQA8" s="354" t="e">
        <f>'[9]15 Yr. Cash Flow'!#REF!</f>
        <v>#REF!</v>
      </c>
      <c r="DQC8" s="354" t="e">
        <f>'[9]15 Yr. Cash Flow'!#REF!</f>
        <v>#REF!</v>
      </c>
      <c r="DQE8" s="354" t="e">
        <f>'[9]15 Yr. Cash Flow'!#REF!</f>
        <v>#REF!</v>
      </c>
      <c r="DQG8" s="354" t="e">
        <f>'[9]15 Yr. Cash Flow'!#REF!</f>
        <v>#REF!</v>
      </c>
      <c r="DQI8" s="354" t="e">
        <f>'[9]15 Yr. Cash Flow'!#REF!</f>
        <v>#REF!</v>
      </c>
      <c r="DQK8" s="354" t="e">
        <f>'[9]15 Yr. Cash Flow'!#REF!</f>
        <v>#REF!</v>
      </c>
      <c r="DQM8" s="354" t="e">
        <f>'[9]15 Yr. Cash Flow'!#REF!</f>
        <v>#REF!</v>
      </c>
      <c r="DQO8" s="354" t="e">
        <f>'[9]15 Yr. Cash Flow'!#REF!</f>
        <v>#REF!</v>
      </c>
      <c r="DQQ8" s="354" t="e">
        <f>'[9]15 Yr. Cash Flow'!#REF!</f>
        <v>#REF!</v>
      </c>
      <c r="DQS8" s="354" t="e">
        <f>'[9]15 Yr. Cash Flow'!#REF!</f>
        <v>#REF!</v>
      </c>
      <c r="DQU8" s="354" t="e">
        <f>'[9]15 Yr. Cash Flow'!#REF!</f>
        <v>#REF!</v>
      </c>
      <c r="DQW8" s="354" t="e">
        <f>'[9]15 Yr. Cash Flow'!#REF!</f>
        <v>#REF!</v>
      </c>
      <c r="DQY8" s="354" t="e">
        <f>'[9]15 Yr. Cash Flow'!#REF!</f>
        <v>#REF!</v>
      </c>
      <c r="DRA8" s="354" t="e">
        <f>'[9]15 Yr. Cash Flow'!#REF!</f>
        <v>#REF!</v>
      </c>
      <c r="DRC8" s="354" t="e">
        <f>'[9]15 Yr. Cash Flow'!#REF!</f>
        <v>#REF!</v>
      </c>
      <c r="DRE8" s="354" t="e">
        <f>'[9]15 Yr. Cash Flow'!#REF!</f>
        <v>#REF!</v>
      </c>
      <c r="DRG8" s="354" t="e">
        <f>'[9]15 Yr. Cash Flow'!#REF!</f>
        <v>#REF!</v>
      </c>
      <c r="DRI8" s="354" t="e">
        <f>'[9]15 Yr. Cash Flow'!#REF!</f>
        <v>#REF!</v>
      </c>
      <c r="DRK8" s="354" t="e">
        <f>'[9]15 Yr. Cash Flow'!#REF!</f>
        <v>#REF!</v>
      </c>
      <c r="DRM8" s="354" t="e">
        <f>'[9]15 Yr. Cash Flow'!#REF!</f>
        <v>#REF!</v>
      </c>
      <c r="DRO8" s="354" t="e">
        <f>'[9]15 Yr. Cash Flow'!#REF!</f>
        <v>#REF!</v>
      </c>
      <c r="DRQ8" s="354" t="e">
        <f>'[9]15 Yr. Cash Flow'!#REF!</f>
        <v>#REF!</v>
      </c>
      <c r="DRS8" s="354" t="e">
        <f>'[9]15 Yr. Cash Flow'!#REF!</f>
        <v>#REF!</v>
      </c>
      <c r="DRU8" s="354" t="e">
        <f>'[9]15 Yr. Cash Flow'!#REF!</f>
        <v>#REF!</v>
      </c>
      <c r="DRW8" s="354" t="e">
        <f>'[9]15 Yr. Cash Flow'!#REF!</f>
        <v>#REF!</v>
      </c>
      <c r="DRY8" s="354" t="e">
        <f>'[9]15 Yr. Cash Flow'!#REF!</f>
        <v>#REF!</v>
      </c>
      <c r="DSA8" s="354" t="e">
        <f>'[9]15 Yr. Cash Flow'!#REF!</f>
        <v>#REF!</v>
      </c>
      <c r="DSC8" s="354" t="e">
        <f>'[9]15 Yr. Cash Flow'!#REF!</f>
        <v>#REF!</v>
      </c>
      <c r="DSE8" s="354" t="e">
        <f>'[9]15 Yr. Cash Flow'!#REF!</f>
        <v>#REF!</v>
      </c>
      <c r="DSG8" s="354" t="e">
        <f>'[9]15 Yr. Cash Flow'!#REF!</f>
        <v>#REF!</v>
      </c>
      <c r="DSI8" s="354" t="e">
        <f>'[9]15 Yr. Cash Flow'!#REF!</f>
        <v>#REF!</v>
      </c>
      <c r="DSK8" s="354" t="e">
        <f>'[9]15 Yr. Cash Flow'!#REF!</f>
        <v>#REF!</v>
      </c>
      <c r="DSM8" s="354" t="e">
        <f>'[9]15 Yr. Cash Flow'!#REF!</f>
        <v>#REF!</v>
      </c>
      <c r="DSO8" s="354" t="e">
        <f>'[9]15 Yr. Cash Flow'!#REF!</f>
        <v>#REF!</v>
      </c>
      <c r="DSQ8" s="354" t="e">
        <f>'[9]15 Yr. Cash Flow'!#REF!</f>
        <v>#REF!</v>
      </c>
      <c r="DSS8" s="354" t="e">
        <f>'[9]15 Yr. Cash Flow'!#REF!</f>
        <v>#REF!</v>
      </c>
      <c r="DSU8" s="354" t="e">
        <f>'[9]15 Yr. Cash Flow'!#REF!</f>
        <v>#REF!</v>
      </c>
      <c r="DSW8" s="354" t="e">
        <f>'[9]15 Yr. Cash Flow'!#REF!</f>
        <v>#REF!</v>
      </c>
      <c r="DSY8" s="354" t="e">
        <f>'[9]15 Yr. Cash Flow'!#REF!</f>
        <v>#REF!</v>
      </c>
      <c r="DTA8" s="354" t="e">
        <f>'[9]15 Yr. Cash Flow'!#REF!</f>
        <v>#REF!</v>
      </c>
      <c r="DTC8" s="354" t="e">
        <f>'[9]15 Yr. Cash Flow'!#REF!</f>
        <v>#REF!</v>
      </c>
      <c r="DTE8" s="354" t="e">
        <f>'[9]15 Yr. Cash Flow'!#REF!</f>
        <v>#REF!</v>
      </c>
      <c r="DTG8" s="354" t="e">
        <f>'[9]15 Yr. Cash Flow'!#REF!</f>
        <v>#REF!</v>
      </c>
      <c r="DTI8" s="354" t="e">
        <f>'[9]15 Yr. Cash Flow'!#REF!</f>
        <v>#REF!</v>
      </c>
      <c r="DTK8" s="354" t="e">
        <f>'[9]15 Yr. Cash Flow'!#REF!</f>
        <v>#REF!</v>
      </c>
      <c r="DTM8" s="354" t="e">
        <f>'[9]15 Yr. Cash Flow'!#REF!</f>
        <v>#REF!</v>
      </c>
      <c r="DTO8" s="354" t="e">
        <f>'[9]15 Yr. Cash Flow'!#REF!</f>
        <v>#REF!</v>
      </c>
      <c r="DTQ8" s="354" t="e">
        <f>'[9]15 Yr. Cash Flow'!#REF!</f>
        <v>#REF!</v>
      </c>
      <c r="DTS8" s="354" t="e">
        <f>'[9]15 Yr. Cash Flow'!#REF!</f>
        <v>#REF!</v>
      </c>
      <c r="DTU8" s="354" t="e">
        <f>'[9]15 Yr. Cash Flow'!#REF!</f>
        <v>#REF!</v>
      </c>
      <c r="DTW8" s="354" t="e">
        <f>'[9]15 Yr. Cash Flow'!#REF!</f>
        <v>#REF!</v>
      </c>
      <c r="DTY8" s="354" t="e">
        <f>'[9]15 Yr. Cash Flow'!#REF!</f>
        <v>#REF!</v>
      </c>
      <c r="DUA8" s="354" t="e">
        <f>'[9]15 Yr. Cash Flow'!#REF!</f>
        <v>#REF!</v>
      </c>
      <c r="DUC8" s="354" t="e">
        <f>'[9]15 Yr. Cash Flow'!#REF!</f>
        <v>#REF!</v>
      </c>
      <c r="DUE8" s="354" t="e">
        <f>'[9]15 Yr. Cash Flow'!#REF!</f>
        <v>#REF!</v>
      </c>
      <c r="DUG8" s="354" t="e">
        <f>'[9]15 Yr. Cash Flow'!#REF!</f>
        <v>#REF!</v>
      </c>
      <c r="DUI8" s="354" t="e">
        <f>'[9]15 Yr. Cash Flow'!#REF!</f>
        <v>#REF!</v>
      </c>
      <c r="DUK8" s="354" t="e">
        <f>'[9]15 Yr. Cash Flow'!#REF!</f>
        <v>#REF!</v>
      </c>
      <c r="DUM8" s="354" t="e">
        <f>'[9]15 Yr. Cash Flow'!#REF!</f>
        <v>#REF!</v>
      </c>
      <c r="DUO8" s="354" t="e">
        <f>'[9]15 Yr. Cash Flow'!#REF!</f>
        <v>#REF!</v>
      </c>
      <c r="DUQ8" s="354" t="e">
        <f>'[9]15 Yr. Cash Flow'!#REF!</f>
        <v>#REF!</v>
      </c>
      <c r="DUS8" s="354" t="e">
        <f>'[9]15 Yr. Cash Flow'!#REF!</f>
        <v>#REF!</v>
      </c>
      <c r="DUU8" s="354" t="e">
        <f>'[9]15 Yr. Cash Flow'!#REF!</f>
        <v>#REF!</v>
      </c>
      <c r="DUW8" s="354" t="e">
        <f>'[9]15 Yr. Cash Flow'!#REF!</f>
        <v>#REF!</v>
      </c>
      <c r="DUY8" s="354" t="e">
        <f>'[9]15 Yr. Cash Flow'!#REF!</f>
        <v>#REF!</v>
      </c>
      <c r="DVA8" s="354" t="e">
        <f>'[9]15 Yr. Cash Flow'!#REF!</f>
        <v>#REF!</v>
      </c>
      <c r="DVC8" s="354" t="e">
        <f>'[9]15 Yr. Cash Flow'!#REF!</f>
        <v>#REF!</v>
      </c>
      <c r="DVE8" s="354" t="e">
        <f>'[9]15 Yr. Cash Flow'!#REF!</f>
        <v>#REF!</v>
      </c>
      <c r="DVG8" s="354" t="e">
        <f>'[9]15 Yr. Cash Flow'!#REF!</f>
        <v>#REF!</v>
      </c>
      <c r="DVI8" s="354" t="e">
        <f>'[9]15 Yr. Cash Flow'!#REF!</f>
        <v>#REF!</v>
      </c>
      <c r="DVK8" s="354" t="e">
        <f>'[9]15 Yr. Cash Flow'!#REF!</f>
        <v>#REF!</v>
      </c>
      <c r="DVM8" s="354" t="e">
        <f>'[9]15 Yr. Cash Flow'!#REF!</f>
        <v>#REF!</v>
      </c>
      <c r="DVO8" s="354" t="e">
        <f>'[9]15 Yr. Cash Flow'!#REF!</f>
        <v>#REF!</v>
      </c>
      <c r="DVQ8" s="354" t="e">
        <f>'[9]15 Yr. Cash Flow'!#REF!</f>
        <v>#REF!</v>
      </c>
      <c r="DVS8" s="354" t="e">
        <f>'[9]15 Yr. Cash Flow'!#REF!</f>
        <v>#REF!</v>
      </c>
      <c r="DVU8" s="354" t="e">
        <f>'[9]15 Yr. Cash Flow'!#REF!</f>
        <v>#REF!</v>
      </c>
      <c r="DVW8" s="354" t="e">
        <f>'[9]15 Yr. Cash Flow'!#REF!</f>
        <v>#REF!</v>
      </c>
      <c r="DVY8" s="354" t="e">
        <f>'[9]15 Yr. Cash Flow'!#REF!</f>
        <v>#REF!</v>
      </c>
      <c r="DWA8" s="354" t="e">
        <f>'[9]15 Yr. Cash Flow'!#REF!</f>
        <v>#REF!</v>
      </c>
      <c r="DWC8" s="354" t="e">
        <f>'[9]15 Yr. Cash Flow'!#REF!</f>
        <v>#REF!</v>
      </c>
      <c r="DWE8" s="354" t="e">
        <f>'[9]15 Yr. Cash Flow'!#REF!</f>
        <v>#REF!</v>
      </c>
      <c r="DWG8" s="354" t="e">
        <f>'[9]15 Yr. Cash Flow'!#REF!</f>
        <v>#REF!</v>
      </c>
      <c r="DWI8" s="354" t="e">
        <f>'[9]15 Yr. Cash Flow'!#REF!</f>
        <v>#REF!</v>
      </c>
      <c r="DWK8" s="354" t="e">
        <f>'[9]15 Yr. Cash Flow'!#REF!</f>
        <v>#REF!</v>
      </c>
      <c r="DWM8" s="354" t="e">
        <f>'[9]15 Yr. Cash Flow'!#REF!</f>
        <v>#REF!</v>
      </c>
      <c r="DWO8" s="354" t="e">
        <f>'[9]15 Yr. Cash Flow'!#REF!</f>
        <v>#REF!</v>
      </c>
      <c r="DWQ8" s="354" t="e">
        <f>'[9]15 Yr. Cash Flow'!#REF!</f>
        <v>#REF!</v>
      </c>
      <c r="DWS8" s="354" t="e">
        <f>'[9]15 Yr. Cash Flow'!#REF!</f>
        <v>#REF!</v>
      </c>
      <c r="DWU8" s="354" t="e">
        <f>'[9]15 Yr. Cash Flow'!#REF!</f>
        <v>#REF!</v>
      </c>
      <c r="DWW8" s="354" t="e">
        <f>'[9]15 Yr. Cash Flow'!#REF!</f>
        <v>#REF!</v>
      </c>
      <c r="DWY8" s="354" t="e">
        <f>'[9]15 Yr. Cash Flow'!#REF!</f>
        <v>#REF!</v>
      </c>
      <c r="DXA8" s="354" t="e">
        <f>'[9]15 Yr. Cash Flow'!#REF!</f>
        <v>#REF!</v>
      </c>
      <c r="DXC8" s="354" t="e">
        <f>'[9]15 Yr. Cash Flow'!#REF!</f>
        <v>#REF!</v>
      </c>
      <c r="DXE8" s="354" t="e">
        <f>'[9]15 Yr. Cash Flow'!#REF!</f>
        <v>#REF!</v>
      </c>
      <c r="DXG8" s="354" t="e">
        <f>'[9]15 Yr. Cash Flow'!#REF!</f>
        <v>#REF!</v>
      </c>
      <c r="DXI8" s="354" t="e">
        <f>'[9]15 Yr. Cash Flow'!#REF!</f>
        <v>#REF!</v>
      </c>
      <c r="DXK8" s="354" t="e">
        <f>'[9]15 Yr. Cash Flow'!#REF!</f>
        <v>#REF!</v>
      </c>
      <c r="DXM8" s="354" t="e">
        <f>'[9]15 Yr. Cash Flow'!#REF!</f>
        <v>#REF!</v>
      </c>
      <c r="DXO8" s="354" t="e">
        <f>'[9]15 Yr. Cash Flow'!#REF!</f>
        <v>#REF!</v>
      </c>
      <c r="DXQ8" s="354" t="e">
        <f>'[9]15 Yr. Cash Flow'!#REF!</f>
        <v>#REF!</v>
      </c>
      <c r="DXS8" s="354" t="e">
        <f>'[9]15 Yr. Cash Flow'!#REF!</f>
        <v>#REF!</v>
      </c>
      <c r="DXU8" s="354" t="e">
        <f>'[9]15 Yr. Cash Flow'!#REF!</f>
        <v>#REF!</v>
      </c>
      <c r="DXW8" s="354" t="e">
        <f>'[9]15 Yr. Cash Flow'!#REF!</f>
        <v>#REF!</v>
      </c>
      <c r="DXY8" s="354" t="e">
        <f>'[9]15 Yr. Cash Flow'!#REF!</f>
        <v>#REF!</v>
      </c>
      <c r="DYA8" s="354" t="e">
        <f>'[9]15 Yr. Cash Flow'!#REF!</f>
        <v>#REF!</v>
      </c>
      <c r="DYC8" s="354" t="e">
        <f>'[9]15 Yr. Cash Flow'!#REF!</f>
        <v>#REF!</v>
      </c>
      <c r="DYE8" s="354" t="e">
        <f>'[9]15 Yr. Cash Flow'!#REF!</f>
        <v>#REF!</v>
      </c>
      <c r="DYG8" s="354" t="e">
        <f>'[9]15 Yr. Cash Flow'!#REF!</f>
        <v>#REF!</v>
      </c>
      <c r="DYI8" s="354" t="e">
        <f>'[9]15 Yr. Cash Flow'!#REF!</f>
        <v>#REF!</v>
      </c>
      <c r="DYK8" s="354" t="e">
        <f>'[9]15 Yr. Cash Flow'!#REF!</f>
        <v>#REF!</v>
      </c>
      <c r="DYM8" s="354" t="e">
        <f>'[9]15 Yr. Cash Flow'!#REF!</f>
        <v>#REF!</v>
      </c>
      <c r="DYO8" s="354" t="e">
        <f>'[9]15 Yr. Cash Flow'!#REF!</f>
        <v>#REF!</v>
      </c>
      <c r="DYQ8" s="354" t="e">
        <f>'[9]15 Yr. Cash Flow'!#REF!</f>
        <v>#REF!</v>
      </c>
      <c r="DYS8" s="354" t="e">
        <f>'[9]15 Yr. Cash Flow'!#REF!</f>
        <v>#REF!</v>
      </c>
      <c r="DYU8" s="354" t="e">
        <f>'[9]15 Yr. Cash Flow'!#REF!</f>
        <v>#REF!</v>
      </c>
      <c r="DYW8" s="354" t="e">
        <f>'[9]15 Yr. Cash Flow'!#REF!</f>
        <v>#REF!</v>
      </c>
      <c r="DYY8" s="354" t="e">
        <f>'[9]15 Yr. Cash Flow'!#REF!</f>
        <v>#REF!</v>
      </c>
      <c r="DZA8" s="354" t="e">
        <f>'[9]15 Yr. Cash Flow'!#REF!</f>
        <v>#REF!</v>
      </c>
      <c r="DZC8" s="354" t="e">
        <f>'[9]15 Yr. Cash Flow'!#REF!</f>
        <v>#REF!</v>
      </c>
      <c r="DZE8" s="354" t="e">
        <f>'[9]15 Yr. Cash Flow'!#REF!</f>
        <v>#REF!</v>
      </c>
      <c r="DZG8" s="354" t="e">
        <f>'[9]15 Yr. Cash Flow'!#REF!</f>
        <v>#REF!</v>
      </c>
      <c r="DZI8" s="354" t="e">
        <f>'[9]15 Yr. Cash Flow'!#REF!</f>
        <v>#REF!</v>
      </c>
      <c r="DZK8" s="354" t="e">
        <f>'[9]15 Yr. Cash Flow'!#REF!</f>
        <v>#REF!</v>
      </c>
      <c r="DZM8" s="354" t="e">
        <f>'[9]15 Yr. Cash Flow'!#REF!</f>
        <v>#REF!</v>
      </c>
      <c r="DZO8" s="354" t="e">
        <f>'[9]15 Yr. Cash Flow'!#REF!</f>
        <v>#REF!</v>
      </c>
      <c r="DZQ8" s="354" t="e">
        <f>'[9]15 Yr. Cash Flow'!#REF!</f>
        <v>#REF!</v>
      </c>
      <c r="DZS8" s="354" t="e">
        <f>'[9]15 Yr. Cash Flow'!#REF!</f>
        <v>#REF!</v>
      </c>
      <c r="DZU8" s="354" t="e">
        <f>'[9]15 Yr. Cash Flow'!#REF!</f>
        <v>#REF!</v>
      </c>
      <c r="DZW8" s="354" t="e">
        <f>'[9]15 Yr. Cash Flow'!#REF!</f>
        <v>#REF!</v>
      </c>
      <c r="DZY8" s="354" t="e">
        <f>'[9]15 Yr. Cash Flow'!#REF!</f>
        <v>#REF!</v>
      </c>
      <c r="EAA8" s="354" t="e">
        <f>'[9]15 Yr. Cash Flow'!#REF!</f>
        <v>#REF!</v>
      </c>
      <c r="EAC8" s="354" t="e">
        <f>'[9]15 Yr. Cash Flow'!#REF!</f>
        <v>#REF!</v>
      </c>
      <c r="EAE8" s="354" t="e">
        <f>'[9]15 Yr. Cash Flow'!#REF!</f>
        <v>#REF!</v>
      </c>
      <c r="EAG8" s="354" t="e">
        <f>'[9]15 Yr. Cash Flow'!#REF!</f>
        <v>#REF!</v>
      </c>
      <c r="EAI8" s="354" t="e">
        <f>'[9]15 Yr. Cash Flow'!#REF!</f>
        <v>#REF!</v>
      </c>
      <c r="EAK8" s="354" t="e">
        <f>'[9]15 Yr. Cash Flow'!#REF!</f>
        <v>#REF!</v>
      </c>
      <c r="EAM8" s="354" t="e">
        <f>'[9]15 Yr. Cash Flow'!#REF!</f>
        <v>#REF!</v>
      </c>
      <c r="EAO8" s="354" t="e">
        <f>'[9]15 Yr. Cash Flow'!#REF!</f>
        <v>#REF!</v>
      </c>
      <c r="EAQ8" s="354" t="e">
        <f>'[9]15 Yr. Cash Flow'!#REF!</f>
        <v>#REF!</v>
      </c>
      <c r="EAS8" s="354" t="e">
        <f>'[9]15 Yr. Cash Flow'!#REF!</f>
        <v>#REF!</v>
      </c>
      <c r="EAU8" s="354" t="e">
        <f>'[9]15 Yr. Cash Flow'!#REF!</f>
        <v>#REF!</v>
      </c>
      <c r="EAW8" s="354" t="e">
        <f>'[9]15 Yr. Cash Flow'!#REF!</f>
        <v>#REF!</v>
      </c>
      <c r="EAY8" s="354" t="e">
        <f>'[9]15 Yr. Cash Flow'!#REF!</f>
        <v>#REF!</v>
      </c>
      <c r="EBA8" s="354" t="e">
        <f>'[9]15 Yr. Cash Flow'!#REF!</f>
        <v>#REF!</v>
      </c>
      <c r="EBC8" s="354" t="e">
        <f>'[9]15 Yr. Cash Flow'!#REF!</f>
        <v>#REF!</v>
      </c>
      <c r="EBE8" s="354" t="e">
        <f>'[9]15 Yr. Cash Flow'!#REF!</f>
        <v>#REF!</v>
      </c>
      <c r="EBG8" s="354" t="e">
        <f>'[9]15 Yr. Cash Flow'!#REF!</f>
        <v>#REF!</v>
      </c>
      <c r="EBI8" s="354" t="e">
        <f>'[9]15 Yr. Cash Flow'!#REF!</f>
        <v>#REF!</v>
      </c>
      <c r="EBK8" s="354" t="e">
        <f>'[9]15 Yr. Cash Flow'!#REF!</f>
        <v>#REF!</v>
      </c>
      <c r="EBM8" s="354" t="e">
        <f>'[9]15 Yr. Cash Flow'!#REF!</f>
        <v>#REF!</v>
      </c>
      <c r="EBO8" s="354" t="e">
        <f>'[9]15 Yr. Cash Flow'!#REF!</f>
        <v>#REF!</v>
      </c>
      <c r="EBQ8" s="354" t="e">
        <f>'[9]15 Yr. Cash Flow'!#REF!</f>
        <v>#REF!</v>
      </c>
      <c r="EBS8" s="354" t="e">
        <f>'[9]15 Yr. Cash Flow'!#REF!</f>
        <v>#REF!</v>
      </c>
      <c r="EBU8" s="354" t="e">
        <f>'[9]15 Yr. Cash Flow'!#REF!</f>
        <v>#REF!</v>
      </c>
      <c r="EBW8" s="354" t="e">
        <f>'[9]15 Yr. Cash Flow'!#REF!</f>
        <v>#REF!</v>
      </c>
      <c r="EBY8" s="354" t="e">
        <f>'[9]15 Yr. Cash Flow'!#REF!</f>
        <v>#REF!</v>
      </c>
      <c r="ECA8" s="354" t="e">
        <f>'[9]15 Yr. Cash Flow'!#REF!</f>
        <v>#REF!</v>
      </c>
      <c r="ECC8" s="354" t="e">
        <f>'[9]15 Yr. Cash Flow'!#REF!</f>
        <v>#REF!</v>
      </c>
      <c r="ECE8" s="354" t="e">
        <f>'[9]15 Yr. Cash Flow'!#REF!</f>
        <v>#REF!</v>
      </c>
      <c r="ECG8" s="354" t="e">
        <f>'[9]15 Yr. Cash Flow'!#REF!</f>
        <v>#REF!</v>
      </c>
      <c r="ECI8" s="354" t="e">
        <f>'[9]15 Yr. Cash Flow'!#REF!</f>
        <v>#REF!</v>
      </c>
      <c r="ECK8" s="354" t="e">
        <f>'[9]15 Yr. Cash Flow'!#REF!</f>
        <v>#REF!</v>
      </c>
      <c r="ECM8" s="354" t="e">
        <f>'[9]15 Yr. Cash Flow'!#REF!</f>
        <v>#REF!</v>
      </c>
      <c r="ECO8" s="354" t="e">
        <f>'[9]15 Yr. Cash Flow'!#REF!</f>
        <v>#REF!</v>
      </c>
      <c r="ECQ8" s="354" t="e">
        <f>'[9]15 Yr. Cash Flow'!#REF!</f>
        <v>#REF!</v>
      </c>
      <c r="ECS8" s="354" t="e">
        <f>'[9]15 Yr. Cash Flow'!#REF!</f>
        <v>#REF!</v>
      </c>
      <c r="ECU8" s="354" t="e">
        <f>'[9]15 Yr. Cash Flow'!#REF!</f>
        <v>#REF!</v>
      </c>
      <c r="ECW8" s="354" t="e">
        <f>'[9]15 Yr. Cash Flow'!#REF!</f>
        <v>#REF!</v>
      </c>
      <c r="ECY8" s="354" t="e">
        <f>'[9]15 Yr. Cash Flow'!#REF!</f>
        <v>#REF!</v>
      </c>
      <c r="EDA8" s="354" t="e">
        <f>'[9]15 Yr. Cash Flow'!#REF!</f>
        <v>#REF!</v>
      </c>
      <c r="EDC8" s="354" t="e">
        <f>'[9]15 Yr. Cash Flow'!#REF!</f>
        <v>#REF!</v>
      </c>
      <c r="EDE8" s="354" t="e">
        <f>'[9]15 Yr. Cash Flow'!#REF!</f>
        <v>#REF!</v>
      </c>
      <c r="EDG8" s="354" t="e">
        <f>'[9]15 Yr. Cash Flow'!#REF!</f>
        <v>#REF!</v>
      </c>
      <c r="EDI8" s="354" t="e">
        <f>'[9]15 Yr. Cash Flow'!#REF!</f>
        <v>#REF!</v>
      </c>
      <c r="EDK8" s="354" t="e">
        <f>'[9]15 Yr. Cash Flow'!#REF!</f>
        <v>#REF!</v>
      </c>
      <c r="EDM8" s="354" t="e">
        <f>'[9]15 Yr. Cash Flow'!#REF!</f>
        <v>#REF!</v>
      </c>
      <c r="EDO8" s="354" t="e">
        <f>'[9]15 Yr. Cash Flow'!#REF!</f>
        <v>#REF!</v>
      </c>
      <c r="EDQ8" s="354" t="e">
        <f>'[9]15 Yr. Cash Flow'!#REF!</f>
        <v>#REF!</v>
      </c>
      <c r="EDS8" s="354" t="e">
        <f>'[9]15 Yr. Cash Flow'!#REF!</f>
        <v>#REF!</v>
      </c>
      <c r="EDU8" s="354" t="e">
        <f>'[9]15 Yr. Cash Flow'!#REF!</f>
        <v>#REF!</v>
      </c>
      <c r="EDW8" s="354" t="e">
        <f>'[9]15 Yr. Cash Flow'!#REF!</f>
        <v>#REF!</v>
      </c>
      <c r="EDY8" s="354" t="e">
        <f>'[9]15 Yr. Cash Flow'!#REF!</f>
        <v>#REF!</v>
      </c>
      <c r="EEA8" s="354" t="e">
        <f>'[9]15 Yr. Cash Flow'!#REF!</f>
        <v>#REF!</v>
      </c>
      <c r="EEC8" s="354" t="e">
        <f>'[9]15 Yr. Cash Flow'!#REF!</f>
        <v>#REF!</v>
      </c>
      <c r="EEE8" s="354" t="e">
        <f>'[9]15 Yr. Cash Flow'!#REF!</f>
        <v>#REF!</v>
      </c>
      <c r="EEG8" s="354" t="e">
        <f>'[9]15 Yr. Cash Flow'!#REF!</f>
        <v>#REF!</v>
      </c>
      <c r="EEI8" s="354" t="e">
        <f>'[9]15 Yr. Cash Flow'!#REF!</f>
        <v>#REF!</v>
      </c>
      <c r="EEK8" s="354" t="e">
        <f>'[9]15 Yr. Cash Flow'!#REF!</f>
        <v>#REF!</v>
      </c>
      <c r="EEM8" s="354" t="e">
        <f>'[9]15 Yr. Cash Flow'!#REF!</f>
        <v>#REF!</v>
      </c>
      <c r="EEO8" s="354" t="e">
        <f>'[9]15 Yr. Cash Flow'!#REF!</f>
        <v>#REF!</v>
      </c>
      <c r="EEQ8" s="354" t="e">
        <f>'[9]15 Yr. Cash Flow'!#REF!</f>
        <v>#REF!</v>
      </c>
      <c r="EES8" s="354" t="e">
        <f>'[9]15 Yr. Cash Flow'!#REF!</f>
        <v>#REF!</v>
      </c>
      <c r="EEU8" s="354" t="e">
        <f>'[9]15 Yr. Cash Flow'!#REF!</f>
        <v>#REF!</v>
      </c>
      <c r="EEW8" s="354" t="e">
        <f>'[9]15 Yr. Cash Flow'!#REF!</f>
        <v>#REF!</v>
      </c>
      <c r="EEY8" s="354" t="e">
        <f>'[9]15 Yr. Cash Flow'!#REF!</f>
        <v>#REF!</v>
      </c>
      <c r="EFA8" s="354" t="e">
        <f>'[9]15 Yr. Cash Flow'!#REF!</f>
        <v>#REF!</v>
      </c>
      <c r="EFC8" s="354" t="e">
        <f>'[9]15 Yr. Cash Flow'!#REF!</f>
        <v>#REF!</v>
      </c>
      <c r="EFE8" s="354" t="e">
        <f>'[9]15 Yr. Cash Flow'!#REF!</f>
        <v>#REF!</v>
      </c>
      <c r="EFG8" s="354" t="e">
        <f>'[9]15 Yr. Cash Flow'!#REF!</f>
        <v>#REF!</v>
      </c>
      <c r="EFI8" s="354" t="e">
        <f>'[9]15 Yr. Cash Flow'!#REF!</f>
        <v>#REF!</v>
      </c>
      <c r="EFK8" s="354" t="e">
        <f>'[9]15 Yr. Cash Flow'!#REF!</f>
        <v>#REF!</v>
      </c>
      <c r="EFM8" s="354" t="e">
        <f>'[9]15 Yr. Cash Flow'!#REF!</f>
        <v>#REF!</v>
      </c>
      <c r="EFO8" s="354" t="e">
        <f>'[9]15 Yr. Cash Flow'!#REF!</f>
        <v>#REF!</v>
      </c>
      <c r="EFQ8" s="354" t="e">
        <f>'[9]15 Yr. Cash Flow'!#REF!</f>
        <v>#REF!</v>
      </c>
      <c r="EFS8" s="354" t="e">
        <f>'[9]15 Yr. Cash Flow'!#REF!</f>
        <v>#REF!</v>
      </c>
      <c r="EFU8" s="354" t="e">
        <f>'[9]15 Yr. Cash Flow'!#REF!</f>
        <v>#REF!</v>
      </c>
      <c r="EFW8" s="354" t="e">
        <f>'[9]15 Yr. Cash Flow'!#REF!</f>
        <v>#REF!</v>
      </c>
      <c r="EFY8" s="354" t="e">
        <f>'[9]15 Yr. Cash Flow'!#REF!</f>
        <v>#REF!</v>
      </c>
      <c r="EGA8" s="354" t="e">
        <f>'[9]15 Yr. Cash Flow'!#REF!</f>
        <v>#REF!</v>
      </c>
      <c r="EGC8" s="354" t="e">
        <f>'[9]15 Yr. Cash Flow'!#REF!</f>
        <v>#REF!</v>
      </c>
      <c r="EGE8" s="354" t="e">
        <f>'[9]15 Yr. Cash Flow'!#REF!</f>
        <v>#REF!</v>
      </c>
      <c r="EGG8" s="354" t="e">
        <f>'[9]15 Yr. Cash Flow'!#REF!</f>
        <v>#REF!</v>
      </c>
      <c r="EGI8" s="354" t="e">
        <f>'[9]15 Yr. Cash Flow'!#REF!</f>
        <v>#REF!</v>
      </c>
      <c r="EGK8" s="354" t="e">
        <f>'[9]15 Yr. Cash Flow'!#REF!</f>
        <v>#REF!</v>
      </c>
      <c r="EGM8" s="354" t="e">
        <f>'[9]15 Yr. Cash Flow'!#REF!</f>
        <v>#REF!</v>
      </c>
      <c r="EGO8" s="354" t="e">
        <f>'[9]15 Yr. Cash Flow'!#REF!</f>
        <v>#REF!</v>
      </c>
      <c r="EGQ8" s="354" t="e">
        <f>'[9]15 Yr. Cash Flow'!#REF!</f>
        <v>#REF!</v>
      </c>
      <c r="EGS8" s="354" t="e">
        <f>'[9]15 Yr. Cash Flow'!#REF!</f>
        <v>#REF!</v>
      </c>
      <c r="EGU8" s="354" t="e">
        <f>'[9]15 Yr. Cash Flow'!#REF!</f>
        <v>#REF!</v>
      </c>
      <c r="EGW8" s="354" t="e">
        <f>'[9]15 Yr. Cash Flow'!#REF!</f>
        <v>#REF!</v>
      </c>
      <c r="EGY8" s="354" t="e">
        <f>'[9]15 Yr. Cash Flow'!#REF!</f>
        <v>#REF!</v>
      </c>
      <c r="EHA8" s="354" t="e">
        <f>'[9]15 Yr. Cash Flow'!#REF!</f>
        <v>#REF!</v>
      </c>
      <c r="EHC8" s="354" t="e">
        <f>'[9]15 Yr. Cash Flow'!#REF!</f>
        <v>#REF!</v>
      </c>
      <c r="EHE8" s="354" t="e">
        <f>'[9]15 Yr. Cash Flow'!#REF!</f>
        <v>#REF!</v>
      </c>
      <c r="EHG8" s="354" t="e">
        <f>'[9]15 Yr. Cash Flow'!#REF!</f>
        <v>#REF!</v>
      </c>
      <c r="EHI8" s="354" t="e">
        <f>'[9]15 Yr. Cash Flow'!#REF!</f>
        <v>#REF!</v>
      </c>
      <c r="EHK8" s="354" t="e">
        <f>'[9]15 Yr. Cash Flow'!#REF!</f>
        <v>#REF!</v>
      </c>
      <c r="EHM8" s="354" t="e">
        <f>'[9]15 Yr. Cash Flow'!#REF!</f>
        <v>#REF!</v>
      </c>
      <c r="EHO8" s="354" t="e">
        <f>'[9]15 Yr. Cash Flow'!#REF!</f>
        <v>#REF!</v>
      </c>
      <c r="EHQ8" s="354" t="e">
        <f>'[9]15 Yr. Cash Flow'!#REF!</f>
        <v>#REF!</v>
      </c>
      <c r="EHS8" s="354" t="e">
        <f>'[9]15 Yr. Cash Flow'!#REF!</f>
        <v>#REF!</v>
      </c>
      <c r="EHU8" s="354" t="e">
        <f>'[9]15 Yr. Cash Flow'!#REF!</f>
        <v>#REF!</v>
      </c>
      <c r="EHW8" s="354" t="e">
        <f>'[9]15 Yr. Cash Flow'!#REF!</f>
        <v>#REF!</v>
      </c>
      <c r="EHY8" s="354" t="e">
        <f>'[9]15 Yr. Cash Flow'!#REF!</f>
        <v>#REF!</v>
      </c>
      <c r="EIA8" s="354" t="e">
        <f>'[9]15 Yr. Cash Flow'!#REF!</f>
        <v>#REF!</v>
      </c>
      <c r="EIC8" s="354" t="e">
        <f>'[9]15 Yr. Cash Flow'!#REF!</f>
        <v>#REF!</v>
      </c>
      <c r="EIE8" s="354" t="e">
        <f>'[9]15 Yr. Cash Flow'!#REF!</f>
        <v>#REF!</v>
      </c>
      <c r="EIG8" s="354" t="e">
        <f>'[9]15 Yr. Cash Flow'!#REF!</f>
        <v>#REF!</v>
      </c>
      <c r="EII8" s="354" t="e">
        <f>'[9]15 Yr. Cash Flow'!#REF!</f>
        <v>#REF!</v>
      </c>
      <c r="EIK8" s="354" t="e">
        <f>'[9]15 Yr. Cash Flow'!#REF!</f>
        <v>#REF!</v>
      </c>
      <c r="EIM8" s="354" t="e">
        <f>'[9]15 Yr. Cash Flow'!#REF!</f>
        <v>#REF!</v>
      </c>
      <c r="EIO8" s="354" t="e">
        <f>'[9]15 Yr. Cash Flow'!#REF!</f>
        <v>#REF!</v>
      </c>
      <c r="EIQ8" s="354" t="e">
        <f>'[9]15 Yr. Cash Flow'!#REF!</f>
        <v>#REF!</v>
      </c>
      <c r="EIS8" s="354" t="e">
        <f>'[9]15 Yr. Cash Flow'!#REF!</f>
        <v>#REF!</v>
      </c>
      <c r="EIU8" s="354" t="e">
        <f>'[9]15 Yr. Cash Flow'!#REF!</f>
        <v>#REF!</v>
      </c>
      <c r="EIW8" s="354" t="e">
        <f>'[9]15 Yr. Cash Flow'!#REF!</f>
        <v>#REF!</v>
      </c>
      <c r="EIY8" s="354" t="e">
        <f>'[9]15 Yr. Cash Flow'!#REF!</f>
        <v>#REF!</v>
      </c>
      <c r="EJA8" s="354" t="e">
        <f>'[9]15 Yr. Cash Flow'!#REF!</f>
        <v>#REF!</v>
      </c>
      <c r="EJC8" s="354" t="e">
        <f>'[9]15 Yr. Cash Flow'!#REF!</f>
        <v>#REF!</v>
      </c>
      <c r="EJE8" s="354" t="e">
        <f>'[9]15 Yr. Cash Flow'!#REF!</f>
        <v>#REF!</v>
      </c>
      <c r="EJG8" s="354" t="e">
        <f>'[9]15 Yr. Cash Flow'!#REF!</f>
        <v>#REF!</v>
      </c>
      <c r="EJI8" s="354" t="e">
        <f>'[9]15 Yr. Cash Flow'!#REF!</f>
        <v>#REF!</v>
      </c>
      <c r="EJK8" s="354" t="e">
        <f>'[9]15 Yr. Cash Flow'!#REF!</f>
        <v>#REF!</v>
      </c>
      <c r="EJM8" s="354" t="e">
        <f>'[9]15 Yr. Cash Flow'!#REF!</f>
        <v>#REF!</v>
      </c>
      <c r="EJO8" s="354" t="e">
        <f>'[9]15 Yr. Cash Flow'!#REF!</f>
        <v>#REF!</v>
      </c>
      <c r="EJQ8" s="354" t="e">
        <f>'[9]15 Yr. Cash Flow'!#REF!</f>
        <v>#REF!</v>
      </c>
      <c r="EJS8" s="354" t="e">
        <f>'[9]15 Yr. Cash Flow'!#REF!</f>
        <v>#REF!</v>
      </c>
      <c r="EJU8" s="354" t="e">
        <f>'[9]15 Yr. Cash Flow'!#REF!</f>
        <v>#REF!</v>
      </c>
      <c r="EJW8" s="354" t="e">
        <f>'[9]15 Yr. Cash Flow'!#REF!</f>
        <v>#REF!</v>
      </c>
      <c r="EJY8" s="354" t="e">
        <f>'[9]15 Yr. Cash Flow'!#REF!</f>
        <v>#REF!</v>
      </c>
      <c r="EKA8" s="354" t="e">
        <f>'[9]15 Yr. Cash Flow'!#REF!</f>
        <v>#REF!</v>
      </c>
      <c r="EKC8" s="354" t="e">
        <f>'[9]15 Yr. Cash Flow'!#REF!</f>
        <v>#REF!</v>
      </c>
      <c r="EKE8" s="354" t="e">
        <f>'[9]15 Yr. Cash Flow'!#REF!</f>
        <v>#REF!</v>
      </c>
      <c r="EKG8" s="354" t="e">
        <f>'[9]15 Yr. Cash Flow'!#REF!</f>
        <v>#REF!</v>
      </c>
      <c r="EKI8" s="354" t="e">
        <f>'[9]15 Yr. Cash Flow'!#REF!</f>
        <v>#REF!</v>
      </c>
      <c r="EKK8" s="354" t="e">
        <f>'[9]15 Yr. Cash Flow'!#REF!</f>
        <v>#REF!</v>
      </c>
      <c r="EKM8" s="354" t="e">
        <f>'[9]15 Yr. Cash Flow'!#REF!</f>
        <v>#REF!</v>
      </c>
      <c r="EKO8" s="354" t="e">
        <f>'[9]15 Yr. Cash Flow'!#REF!</f>
        <v>#REF!</v>
      </c>
      <c r="EKQ8" s="354" t="e">
        <f>'[9]15 Yr. Cash Flow'!#REF!</f>
        <v>#REF!</v>
      </c>
      <c r="EKS8" s="354" t="e">
        <f>'[9]15 Yr. Cash Flow'!#REF!</f>
        <v>#REF!</v>
      </c>
      <c r="EKU8" s="354" t="e">
        <f>'[9]15 Yr. Cash Flow'!#REF!</f>
        <v>#REF!</v>
      </c>
      <c r="EKW8" s="354" t="e">
        <f>'[9]15 Yr. Cash Flow'!#REF!</f>
        <v>#REF!</v>
      </c>
      <c r="EKY8" s="354" t="e">
        <f>'[9]15 Yr. Cash Flow'!#REF!</f>
        <v>#REF!</v>
      </c>
      <c r="ELA8" s="354" t="e">
        <f>'[9]15 Yr. Cash Flow'!#REF!</f>
        <v>#REF!</v>
      </c>
      <c r="ELC8" s="354" t="e">
        <f>'[9]15 Yr. Cash Flow'!#REF!</f>
        <v>#REF!</v>
      </c>
      <c r="ELE8" s="354" t="e">
        <f>'[9]15 Yr. Cash Flow'!#REF!</f>
        <v>#REF!</v>
      </c>
      <c r="ELG8" s="354" t="e">
        <f>'[9]15 Yr. Cash Flow'!#REF!</f>
        <v>#REF!</v>
      </c>
      <c r="ELI8" s="354" t="e">
        <f>'[9]15 Yr. Cash Flow'!#REF!</f>
        <v>#REF!</v>
      </c>
      <c r="ELK8" s="354" t="e">
        <f>'[9]15 Yr. Cash Flow'!#REF!</f>
        <v>#REF!</v>
      </c>
      <c r="ELM8" s="354" t="e">
        <f>'[9]15 Yr. Cash Flow'!#REF!</f>
        <v>#REF!</v>
      </c>
      <c r="ELO8" s="354" t="e">
        <f>'[9]15 Yr. Cash Flow'!#REF!</f>
        <v>#REF!</v>
      </c>
      <c r="ELQ8" s="354" t="e">
        <f>'[9]15 Yr. Cash Flow'!#REF!</f>
        <v>#REF!</v>
      </c>
      <c r="ELS8" s="354" t="e">
        <f>'[9]15 Yr. Cash Flow'!#REF!</f>
        <v>#REF!</v>
      </c>
      <c r="ELU8" s="354" t="e">
        <f>'[9]15 Yr. Cash Flow'!#REF!</f>
        <v>#REF!</v>
      </c>
      <c r="ELW8" s="354" t="e">
        <f>'[9]15 Yr. Cash Flow'!#REF!</f>
        <v>#REF!</v>
      </c>
      <c r="ELY8" s="354" t="e">
        <f>'[9]15 Yr. Cash Flow'!#REF!</f>
        <v>#REF!</v>
      </c>
      <c r="EMA8" s="354" t="e">
        <f>'[9]15 Yr. Cash Flow'!#REF!</f>
        <v>#REF!</v>
      </c>
      <c r="EMC8" s="354" t="e">
        <f>'[9]15 Yr. Cash Flow'!#REF!</f>
        <v>#REF!</v>
      </c>
      <c r="EME8" s="354" t="e">
        <f>'[9]15 Yr. Cash Flow'!#REF!</f>
        <v>#REF!</v>
      </c>
      <c r="EMG8" s="354" t="e">
        <f>'[9]15 Yr. Cash Flow'!#REF!</f>
        <v>#REF!</v>
      </c>
      <c r="EMI8" s="354" t="e">
        <f>'[9]15 Yr. Cash Flow'!#REF!</f>
        <v>#REF!</v>
      </c>
      <c r="EMK8" s="354" t="e">
        <f>'[9]15 Yr. Cash Flow'!#REF!</f>
        <v>#REF!</v>
      </c>
      <c r="EMM8" s="354" t="e">
        <f>'[9]15 Yr. Cash Flow'!#REF!</f>
        <v>#REF!</v>
      </c>
      <c r="EMO8" s="354" t="e">
        <f>'[9]15 Yr. Cash Flow'!#REF!</f>
        <v>#REF!</v>
      </c>
      <c r="EMQ8" s="354" t="e">
        <f>'[9]15 Yr. Cash Flow'!#REF!</f>
        <v>#REF!</v>
      </c>
      <c r="EMS8" s="354" t="e">
        <f>'[9]15 Yr. Cash Flow'!#REF!</f>
        <v>#REF!</v>
      </c>
      <c r="EMU8" s="354" t="e">
        <f>'[9]15 Yr. Cash Flow'!#REF!</f>
        <v>#REF!</v>
      </c>
      <c r="EMW8" s="354" t="e">
        <f>'[9]15 Yr. Cash Flow'!#REF!</f>
        <v>#REF!</v>
      </c>
      <c r="EMY8" s="354" t="e">
        <f>'[9]15 Yr. Cash Flow'!#REF!</f>
        <v>#REF!</v>
      </c>
      <c r="ENA8" s="354" t="e">
        <f>'[9]15 Yr. Cash Flow'!#REF!</f>
        <v>#REF!</v>
      </c>
      <c r="ENC8" s="354" t="e">
        <f>'[9]15 Yr. Cash Flow'!#REF!</f>
        <v>#REF!</v>
      </c>
      <c r="ENE8" s="354" t="e">
        <f>'[9]15 Yr. Cash Flow'!#REF!</f>
        <v>#REF!</v>
      </c>
      <c r="ENG8" s="354" t="e">
        <f>'[9]15 Yr. Cash Flow'!#REF!</f>
        <v>#REF!</v>
      </c>
      <c r="ENI8" s="354" t="e">
        <f>'[9]15 Yr. Cash Flow'!#REF!</f>
        <v>#REF!</v>
      </c>
      <c r="ENK8" s="354" t="e">
        <f>'[9]15 Yr. Cash Flow'!#REF!</f>
        <v>#REF!</v>
      </c>
      <c r="ENM8" s="354" t="e">
        <f>'[9]15 Yr. Cash Flow'!#REF!</f>
        <v>#REF!</v>
      </c>
      <c r="ENO8" s="354" t="e">
        <f>'[9]15 Yr. Cash Flow'!#REF!</f>
        <v>#REF!</v>
      </c>
      <c r="ENQ8" s="354" t="e">
        <f>'[9]15 Yr. Cash Flow'!#REF!</f>
        <v>#REF!</v>
      </c>
      <c r="ENS8" s="354" t="e">
        <f>'[9]15 Yr. Cash Flow'!#REF!</f>
        <v>#REF!</v>
      </c>
      <c r="ENU8" s="354" t="e">
        <f>'[9]15 Yr. Cash Flow'!#REF!</f>
        <v>#REF!</v>
      </c>
      <c r="ENW8" s="354" t="e">
        <f>'[9]15 Yr. Cash Flow'!#REF!</f>
        <v>#REF!</v>
      </c>
      <c r="ENY8" s="354" t="e">
        <f>'[9]15 Yr. Cash Flow'!#REF!</f>
        <v>#REF!</v>
      </c>
      <c r="EOA8" s="354" t="e">
        <f>'[9]15 Yr. Cash Flow'!#REF!</f>
        <v>#REF!</v>
      </c>
      <c r="EOC8" s="354" t="e">
        <f>'[9]15 Yr. Cash Flow'!#REF!</f>
        <v>#REF!</v>
      </c>
      <c r="EOE8" s="354" t="e">
        <f>'[9]15 Yr. Cash Flow'!#REF!</f>
        <v>#REF!</v>
      </c>
      <c r="EOG8" s="354" t="e">
        <f>'[9]15 Yr. Cash Flow'!#REF!</f>
        <v>#REF!</v>
      </c>
      <c r="EOI8" s="354" t="e">
        <f>'[9]15 Yr. Cash Flow'!#REF!</f>
        <v>#REF!</v>
      </c>
      <c r="EOK8" s="354" t="e">
        <f>'[9]15 Yr. Cash Flow'!#REF!</f>
        <v>#REF!</v>
      </c>
      <c r="EOM8" s="354" t="e">
        <f>'[9]15 Yr. Cash Flow'!#REF!</f>
        <v>#REF!</v>
      </c>
      <c r="EOO8" s="354" t="e">
        <f>'[9]15 Yr. Cash Flow'!#REF!</f>
        <v>#REF!</v>
      </c>
      <c r="EOQ8" s="354" t="e">
        <f>'[9]15 Yr. Cash Flow'!#REF!</f>
        <v>#REF!</v>
      </c>
      <c r="EOS8" s="354" t="e">
        <f>'[9]15 Yr. Cash Flow'!#REF!</f>
        <v>#REF!</v>
      </c>
      <c r="EOU8" s="354" t="e">
        <f>'[9]15 Yr. Cash Flow'!#REF!</f>
        <v>#REF!</v>
      </c>
      <c r="EOW8" s="354" t="e">
        <f>'[9]15 Yr. Cash Flow'!#REF!</f>
        <v>#REF!</v>
      </c>
      <c r="EOY8" s="354" t="e">
        <f>'[9]15 Yr. Cash Flow'!#REF!</f>
        <v>#REF!</v>
      </c>
      <c r="EPA8" s="354" t="e">
        <f>'[9]15 Yr. Cash Flow'!#REF!</f>
        <v>#REF!</v>
      </c>
      <c r="EPC8" s="354" t="e">
        <f>'[9]15 Yr. Cash Flow'!#REF!</f>
        <v>#REF!</v>
      </c>
      <c r="EPE8" s="354" t="e">
        <f>'[9]15 Yr. Cash Flow'!#REF!</f>
        <v>#REF!</v>
      </c>
      <c r="EPG8" s="354" t="e">
        <f>'[9]15 Yr. Cash Flow'!#REF!</f>
        <v>#REF!</v>
      </c>
      <c r="EPI8" s="354" t="e">
        <f>'[9]15 Yr. Cash Flow'!#REF!</f>
        <v>#REF!</v>
      </c>
      <c r="EPK8" s="354" t="e">
        <f>'[9]15 Yr. Cash Flow'!#REF!</f>
        <v>#REF!</v>
      </c>
      <c r="EPM8" s="354" t="e">
        <f>'[9]15 Yr. Cash Flow'!#REF!</f>
        <v>#REF!</v>
      </c>
      <c r="EPO8" s="354" t="e">
        <f>'[9]15 Yr. Cash Flow'!#REF!</f>
        <v>#REF!</v>
      </c>
      <c r="EPQ8" s="354" t="e">
        <f>'[9]15 Yr. Cash Flow'!#REF!</f>
        <v>#REF!</v>
      </c>
      <c r="EPS8" s="354" t="e">
        <f>'[9]15 Yr. Cash Flow'!#REF!</f>
        <v>#REF!</v>
      </c>
      <c r="EPU8" s="354" t="e">
        <f>'[9]15 Yr. Cash Flow'!#REF!</f>
        <v>#REF!</v>
      </c>
      <c r="EPW8" s="354" t="e">
        <f>'[9]15 Yr. Cash Flow'!#REF!</f>
        <v>#REF!</v>
      </c>
      <c r="EPY8" s="354" t="e">
        <f>'[9]15 Yr. Cash Flow'!#REF!</f>
        <v>#REF!</v>
      </c>
      <c r="EQA8" s="354" t="e">
        <f>'[9]15 Yr. Cash Flow'!#REF!</f>
        <v>#REF!</v>
      </c>
      <c r="EQC8" s="354" t="e">
        <f>'[9]15 Yr. Cash Flow'!#REF!</f>
        <v>#REF!</v>
      </c>
      <c r="EQE8" s="354" t="e">
        <f>'[9]15 Yr. Cash Flow'!#REF!</f>
        <v>#REF!</v>
      </c>
      <c r="EQG8" s="354" t="e">
        <f>'[9]15 Yr. Cash Flow'!#REF!</f>
        <v>#REF!</v>
      </c>
      <c r="EQI8" s="354" t="e">
        <f>'[9]15 Yr. Cash Flow'!#REF!</f>
        <v>#REF!</v>
      </c>
      <c r="EQK8" s="354" t="e">
        <f>'[9]15 Yr. Cash Flow'!#REF!</f>
        <v>#REF!</v>
      </c>
      <c r="EQM8" s="354" t="e">
        <f>'[9]15 Yr. Cash Flow'!#REF!</f>
        <v>#REF!</v>
      </c>
      <c r="EQO8" s="354" t="e">
        <f>'[9]15 Yr. Cash Flow'!#REF!</f>
        <v>#REF!</v>
      </c>
      <c r="EQQ8" s="354" t="e">
        <f>'[9]15 Yr. Cash Flow'!#REF!</f>
        <v>#REF!</v>
      </c>
      <c r="EQS8" s="354" t="e">
        <f>'[9]15 Yr. Cash Flow'!#REF!</f>
        <v>#REF!</v>
      </c>
      <c r="EQU8" s="354" t="e">
        <f>'[9]15 Yr. Cash Flow'!#REF!</f>
        <v>#REF!</v>
      </c>
      <c r="EQW8" s="354" t="e">
        <f>'[9]15 Yr. Cash Flow'!#REF!</f>
        <v>#REF!</v>
      </c>
      <c r="EQY8" s="354" t="e">
        <f>'[9]15 Yr. Cash Flow'!#REF!</f>
        <v>#REF!</v>
      </c>
      <c r="ERA8" s="354" t="e">
        <f>'[9]15 Yr. Cash Flow'!#REF!</f>
        <v>#REF!</v>
      </c>
      <c r="ERC8" s="354" t="e">
        <f>'[9]15 Yr. Cash Flow'!#REF!</f>
        <v>#REF!</v>
      </c>
      <c r="ERE8" s="354" t="e">
        <f>'[9]15 Yr. Cash Flow'!#REF!</f>
        <v>#REF!</v>
      </c>
      <c r="ERG8" s="354" t="e">
        <f>'[9]15 Yr. Cash Flow'!#REF!</f>
        <v>#REF!</v>
      </c>
      <c r="ERI8" s="354" t="e">
        <f>'[9]15 Yr. Cash Flow'!#REF!</f>
        <v>#REF!</v>
      </c>
      <c r="ERK8" s="354" t="e">
        <f>'[9]15 Yr. Cash Flow'!#REF!</f>
        <v>#REF!</v>
      </c>
      <c r="ERM8" s="354" t="e">
        <f>'[9]15 Yr. Cash Flow'!#REF!</f>
        <v>#REF!</v>
      </c>
      <c r="ERO8" s="354" t="e">
        <f>'[9]15 Yr. Cash Flow'!#REF!</f>
        <v>#REF!</v>
      </c>
      <c r="ERQ8" s="354" t="e">
        <f>'[9]15 Yr. Cash Flow'!#REF!</f>
        <v>#REF!</v>
      </c>
      <c r="ERS8" s="354" t="e">
        <f>'[9]15 Yr. Cash Flow'!#REF!</f>
        <v>#REF!</v>
      </c>
      <c r="ERU8" s="354" t="e">
        <f>'[9]15 Yr. Cash Flow'!#REF!</f>
        <v>#REF!</v>
      </c>
      <c r="ERW8" s="354" t="e">
        <f>'[9]15 Yr. Cash Flow'!#REF!</f>
        <v>#REF!</v>
      </c>
      <c r="ERY8" s="354" t="e">
        <f>'[9]15 Yr. Cash Flow'!#REF!</f>
        <v>#REF!</v>
      </c>
      <c r="ESA8" s="354" t="e">
        <f>'[9]15 Yr. Cash Flow'!#REF!</f>
        <v>#REF!</v>
      </c>
      <c r="ESC8" s="354" t="e">
        <f>'[9]15 Yr. Cash Flow'!#REF!</f>
        <v>#REF!</v>
      </c>
      <c r="ESE8" s="354" t="e">
        <f>'[9]15 Yr. Cash Flow'!#REF!</f>
        <v>#REF!</v>
      </c>
      <c r="ESG8" s="354" t="e">
        <f>'[9]15 Yr. Cash Flow'!#REF!</f>
        <v>#REF!</v>
      </c>
      <c r="ESI8" s="354" t="e">
        <f>'[9]15 Yr. Cash Flow'!#REF!</f>
        <v>#REF!</v>
      </c>
      <c r="ESK8" s="354" t="e">
        <f>'[9]15 Yr. Cash Flow'!#REF!</f>
        <v>#REF!</v>
      </c>
      <c r="ESM8" s="354" t="e">
        <f>'[9]15 Yr. Cash Flow'!#REF!</f>
        <v>#REF!</v>
      </c>
      <c r="ESO8" s="354" t="e">
        <f>'[9]15 Yr. Cash Flow'!#REF!</f>
        <v>#REF!</v>
      </c>
      <c r="ESQ8" s="354" t="e">
        <f>'[9]15 Yr. Cash Flow'!#REF!</f>
        <v>#REF!</v>
      </c>
      <c r="ESS8" s="354" t="e">
        <f>'[9]15 Yr. Cash Flow'!#REF!</f>
        <v>#REF!</v>
      </c>
      <c r="ESU8" s="354" t="e">
        <f>'[9]15 Yr. Cash Flow'!#REF!</f>
        <v>#REF!</v>
      </c>
      <c r="ESW8" s="354" t="e">
        <f>'[9]15 Yr. Cash Flow'!#REF!</f>
        <v>#REF!</v>
      </c>
      <c r="ESY8" s="354" t="e">
        <f>'[9]15 Yr. Cash Flow'!#REF!</f>
        <v>#REF!</v>
      </c>
      <c r="ETA8" s="354" t="e">
        <f>'[9]15 Yr. Cash Flow'!#REF!</f>
        <v>#REF!</v>
      </c>
      <c r="ETC8" s="354" t="e">
        <f>'[9]15 Yr. Cash Flow'!#REF!</f>
        <v>#REF!</v>
      </c>
      <c r="ETE8" s="354" t="e">
        <f>'[9]15 Yr. Cash Flow'!#REF!</f>
        <v>#REF!</v>
      </c>
      <c r="ETG8" s="354" t="e">
        <f>'[9]15 Yr. Cash Flow'!#REF!</f>
        <v>#REF!</v>
      </c>
      <c r="ETI8" s="354" t="e">
        <f>'[9]15 Yr. Cash Flow'!#REF!</f>
        <v>#REF!</v>
      </c>
      <c r="ETK8" s="354" t="e">
        <f>'[9]15 Yr. Cash Flow'!#REF!</f>
        <v>#REF!</v>
      </c>
      <c r="ETM8" s="354" t="e">
        <f>'[9]15 Yr. Cash Flow'!#REF!</f>
        <v>#REF!</v>
      </c>
      <c r="ETO8" s="354" t="e">
        <f>'[9]15 Yr. Cash Flow'!#REF!</f>
        <v>#REF!</v>
      </c>
      <c r="ETQ8" s="354" t="e">
        <f>'[9]15 Yr. Cash Flow'!#REF!</f>
        <v>#REF!</v>
      </c>
      <c r="ETS8" s="354" t="e">
        <f>'[9]15 Yr. Cash Flow'!#REF!</f>
        <v>#REF!</v>
      </c>
      <c r="ETU8" s="354" t="e">
        <f>'[9]15 Yr. Cash Flow'!#REF!</f>
        <v>#REF!</v>
      </c>
      <c r="ETW8" s="354" t="e">
        <f>'[9]15 Yr. Cash Flow'!#REF!</f>
        <v>#REF!</v>
      </c>
      <c r="ETY8" s="354" t="e">
        <f>'[9]15 Yr. Cash Flow'!#REF!</f>
        <v>#REF!</v>
      </c>
      <c r="EUA8" s="354" t="e">
        <f>'[9]15 Yr. Cash Flow'!#REF!</f>
        <v>#REF!</v>
      </c>
      <c r="EUC8" s="354" t="e">
        <f>'[9]15 Yr. Cash Flow'!#REF!</f>
        <v>#REF!</v>
      </c>
      <c r="EUE8" s="354" t="e">
        <f>'[9]15 Yr. Cash Flow'!#REF!</f>
        <v>#REF!</v>
      </c>
      <c r="EUG8" s="354" t="e">
        <f>'[9]15 Yr. Cash Flow'!#REF!</f>
        <v>#REF!</v>
      </c>
      <c r="EUI8" s="354" t="e">
        <f>'[9]15 Yr. Cash Flow'!#REF!</f>
        <v>#REF!</v>
      </c>
      <c r="EUK8" s="354" t="e">
        <f>'[9]15 Yr. Cash Flow'!#REF!</f>
        <v>#REF!</v>
      </c>
      <c r="EUM8" s="354" t="e">
        <f>'[9]15 Yr. Cash Flow'!#REF!</f>
        <v>#REF!</v>
      </c>
      <c r="EUO8" s="354" t="e">
        <f>'[9]15 Yr. Cash Flow'!#REF!</f>
        <v>#REF!</v>
      </c>
      <c r="EUQ8" s="354" t="e">
        <f>'[9]15 Yr. Cash Flow'!#REF!</f>
        <v>#REF!</v>
      </c>
      <c r="EUS8" s="354" t="e">
        <f>'[9]15 Yr. Cash Flow'!#REF!</f>
        <v>#REF!</v>
      </c>
      <c r="EUU8" s="354" t="e">
        <f>'[9]15 Yr. Cash Flow'!#REF!</f>
        <v>#REF!</v>
      </c>
      <c r="EUW8" s="354" t="e">
        <f>'[9]15 Yr. Cash Flow'!#REF!</f>
        <v>#REF!</v>
      </c>
      <c r="EUY8" s="354" t="e">
        <f>'[9]15 Yr. Cash Flow'!#REF!</f>
        <v>#REF!</v>
      </c>
      <c r="EVA8" s="354" t="e">
        <f>'[9]15 Yr. Cash Flow'!#REF!</f>
        <v>#REF!</v>
      </c>
      <c r="EVC8" s="354" t="e">
        <f>'[9]15 Yr. Cash Flow'!#REF!</f>
        <v>#REF!</v>
      </c>
      <c r="EVE8" s="354" t="e">
        <f>'[9]15 Yr. Cash Flow'!#REF!</f>
        <v>#REF!</v>
      </c>
      <c r="EVG8" s="354" t="e">
        <f>'[9]15 Yr. Cash Flow'!#REF!</f>
        <v>#REF!</v>
      </c>
      <c r="EVI8" s="354" t="e">
        <f>'[9]15 Yr. Cash Flow'!#REF!</f>
        <v>#REF!</v>
      </c>
      <c r="EVK8" s="354" t="e">
        <f>'[9]15 Yr. Cash Flow'!#REF!</f>
        <v>#REF!</v>
      </c>
      <c r="EVM8" s="354" t="e">
        <f>'[9]15 Yr. Cash Flow'!#REF!</f>
        <v>#REF!</v>
      </c>
      <c r="EVO8" s="354" t="e">
        <f>'[9]15 Yr. Cash Flow'!#REF!</f>
        <v>#REF!</v>
      </c>
      <c r="EVQ8" s="354" t="e">
        <f>'[9]15 Yr. Cash Flow'!#REF!</f>
        <v>#REF!</v>
      </c>
      <c r="EVS8" s="354" t="e">
        <f>'[9]15 Yr. Cash Flow'!#REF!</f>
        <v>#REF!</v>
      </c>
      <c r="EVU8" s="354" t="e">
        <f>'[9]15 Yr. Cash Flow'!#REF!</f>
        <v>#REF!</v>
      </c>
      <c r="EVW8" s="354" t="e">
        <f>'[9]15 Yr. Cash Flow'!#REF!</f>
        <v>#REF!</v>
      </c>
      <c r="EVY8" s="354" t="e">
        <f>'[9]15 Yr. Cash Flow'!#REF!</f>
        <v>#REF!</v>
      </c>
      <c r="EWA8" s="354" t="e">
        <f>'[9]15 Yr. Cash Flow'!#REF!</f>
        <v>#REF!</v>
      </c>
      <c r="EWC8" s="354" t="e">
        <f>'[9]15 Yr. Cash Flow'!#REF!</f>
        <v>#REF!</v>
      </c>
      <c r="EWE8" s="354" t="e">
        <f>'[9]15 Yr. Cash Flow'!#REF!</f>
        <v>#REF!</v>
      </c>
      <c r="EWG8" s="354" t="e">
        <f>'[9]15 Yr. Cash Flow'!#REF!</f>
        <v>#REF!</v>
      </c>
      <c r="EWI8" s="354" t="e">
        <f>'[9]15 Yr. Cash Flow'!#REF!</f>
        <v>#REF!</v>
      </c>
      <c r="EWK8" s="354" t="e">
        <f>'[9]15 Yr. Cash Flow'!#REF!</f>
        <v>#REF!</v>
      </c>
      <c r="EWM8" s="354" t="e">
        <f>'[9]15 Yr. Cash Flow'!#REF!</f>
        <v>#REF!</v>
      </c>
      <c r="EWO8" s="354" t="e">
        <f>'[9]15 Yr. Cash Flow'!#REF!</f>
        <v>#REF!</v>
      </c>
      <c r="EWQ8" s="354" t="e">
        <f>'[9]15 Yr. Cash Flow'!#REF!</f>
        <v>#REF!</v>
      </c>
      <c r="EWS8" s="354" t="e">
        <f>'[9]15 Yr. Cash Flow'!#REF!</f>
        <v>#REF!</v>
      </c>
      <c r="EWU8" s="354" t="e">
        <f>'[9]15 Yr. Cash Flow'!#REF!</f>
        <v>#REF!</v>
      </c>
      <c r="EWW8" s="354" t="e">
        <f>'[9]15 Yr. Cash Flow'!#REF!</f>
        <v>#REF!</v>
      </c>
      <c r="EWY8" s="354" t="e">
        <f>'[9]15 Yr. Cash Flow'!#REF!</f>
        <v>#REF!</v>
      </c>
      <c r="EXA8" s="354" t="e">
        <f>'[9]15 Yr. Cash Flow'!#REF!</f>
        <v>#REF!</v>
      </c>
      <c r="EXC8" s="354" t="e">
        <f>'[9]15 Yr. Cash Flow'!#REF!</f>
        <v>#REF!</v>
      </c>
      <c r="EXE8" s="354" t="e">
        <f>'[9]15 Yr. Cash Flow'!#REF!</f>
        <v>#REF!</v>
      </c>
      <c r="EXG8" s="354" t="e">
        <f>'[9]15 Yr. Cash Flow'!#REF!</f>
        <v>#REF!</v>
      </c>
      <c r="EXI8" s="354" t="e">
        <f>'[9]15 Yr. Cash Flow'!#REF!</f>
        <v>#REF!</v>
      </c>
      <c r="EXK8" s="354" t="e">
        <f>'[9]15 Yr. Cash Flow'!#REF!</f>
        <v>#REF!</v>
      </c>
      <c r="EXM8" s="354" t="e">
        <f>'[9]15 Yr. Cash Flow'!#REF!</f>
        <v>#REF!</v>
      </c>
      <c r="EXO8" s="354" t="e">
        <f>'[9]15 Yr. Cash Flow'!#REF!</f>
        <v>#REF!</v>
      </c>
      <c r="EXQ8" s="354" t="e">
        <f>'[9]15 Yr. Cash Flow'!#REF!</f>
        <v>#REF!</v>
      </c>
      <c r="EXS8" s="354" t="e">
        <f>'[9]15 Yr. Cash Flow'!#REF!</f>
        <v>#REF!</v>
      </c>
      <c r="EXU8" s="354" t="e">
        <f>'[9]15 Yr. Cash Flow'!#REF!</f>
        <v>#REF!</v>
      </c>
      <c r="EXW8" s="354" t="e">
        <f>'[9]15 Yr. Cash Flow'!#REF!</f>
        <v>#REF!</v>
      </c>
      <c r="EXY8" s="354" t="e">
        <f>'[9]15 Yr. Cash Flow'!#REF!</f>
        <v>#REF!</v>
      </c>
      <c r="EYA8" s="354" t="e">
        <f>'[9]15 Yr. Cash Flow'!#REF!</f>
        <v>#REF!</v>
      </c>
      <c r="EYC8" s="354" t="e">
        <f>'[9]15 Yr. Cash Flow'!#REF!</f>
        <v>#REF!</v>
      </c>
      <c r="EYE8" s="354" t="e">
        <f>'[9]15 Yr. Cash Flow'!#REF!</f>
        <v>#REF!</v>
      </c>
      <c r="EYG8" s="354" t="e">
        <f>'[9]15 Yr. Cash Flow'!#REF!</f>
        <v>#REF!</v>
      </c>
      <c r="EYI8" s="354" t="e">
        <f>'[9]15 Yr. Cash Flow'!#REF!</f>
        <v>#REF!</v>
      </c>
      <c r="EYK8" s="354" t="e">
        <f>'[9]15 Yr. Cash Flow'!#REF!</f>
        <v>#REF!</v>
      </c>
      <c r="EYM8" s="354" t="e">
        <f>'[9]15 Yr. Cash Flow'!#REF!</f>
        <v>#REF!</v>
      </c>
      <c r="EYO8" s="354" t="e">
        <f>'[9]15 Yr. Cash Flow'!#REF!</f>
        <v>#REF!</v>
      </c>
      <c r="EYQ8" s="354" t="e">
        <f>'[9]15 Yr. Cash Flow'!#REF!</f>
        <v>#REF!</v>
      </c>
      <c r="EYS8" s="354" t="e">
        <f>'[9]15 Yr. Cash Flow'!#REF!</f>
        <v>#REF!</v>
      </c>
      <c r="EYU8" s="354" t="e">
        <f>'[9]15 Yr. Cash Flow'!#REF!</f>
        <v>#REF!</v>
      </c>
      <c r="EYW8" s="354" t="e">
        <f>'[9]15 Yr. Cash Flow'!#REF!</f>
        <v>#REF!</v>
      </c>
      <c r="EYY8" s="354" t="e">
        <f>'[9]15 Yr. Cash Flow'!#REF!</f>
        <v>#REF!</v>
      </c>
      <c r="EZA8" s="354" t="e">
        <f>'[9]15 Yr. Cash Flow'!#REF!</f>
        <v>#REF!</v>
      </c>
      <c r="EZC8" s="354" t="e">
        <f>'[9]15 Yr. Cash Flow'!#REF!</f>
        <v>#REF!</v>
      </c>
      <c r="EZE8" s="354" t="e">
        <f>'[9]15 Yr. Cash Flow'!#REF!</f>
        <v>#REF!</v>
      </c>
      <c r="EZG8" s="354" t="e">
        <f>'[9]15 Yr. Cash Flow'!#REF!</f>
        <v>#REF!</v>
      </c>
      <c r="EZI8" s="354" t="e">
        <f>'[9]15 Yr. Cash Flow'!#REF!</f>
        <v>#REF!</v>
      </c>
      <c r="EZK8" s="354" t="e">
        <f>'[9]15 Yr. Cash Flow'!#REF!</f>
        <v>#REF!</v>
      </c>
      <c r="EZM8" s="354" t="e">
        <f>'[9]15 Yr. Cash Flow'!#REF!</f>
        <v>#REF!</v>
      </c>
      <c r="EZO8" s="354" t="e">
        <f>'[9]15 Yr. Cash Flow'!#REF!</f>
        <v>#REF!</v>
      </c>
      <c r="EZQ8" s="354" t="e">
        <f>'[9]15 Yr. Cash Flow'!#REF!</f>
        <v>#REF!</v>
      </c>
      <c r="EZS8" s="354" t="e">
        <f>'[9]15 Yr. Cash Flow'!#REF!</f>
        <v>#REF!</v>
      </c>
      <c r="EZU8" s="354" t="e">
        <f>'[9]15 Yr. Cash Flow'!#REF!</f>
        <v>#REF!</v>
      </c>
      <c r="EZW8" s="354" t="e">
        <f>'[9]15 Yr. Cash Flow'!#REF!</f>
        <v>#REF!</v>
      </c>
      <c r="EZY8" s="354" t="e">
        <f>'[9]15 Yr. Cash Flow'!#REF!</f>
        <v>#REF!</v>
      </c>
      <c r="FAA8" s="354" t="e">
        <f>'[9]15 Yr. Cash Flow'!#REF!</f>
        <v>#REF!</v>
      </c>
      <c r="FAC8" s="354" t="e">
        <f>'[9]15 Yr. Cash Flow'!#REF!</f>
        <v>#REF!</v>
      </c>
      <c r="FAE8" s="354" t="e">
        <f>'[9]15 Yr. Cash Flow'!#REF!</f>
        <v>#REF!</v>
      </c>
      <c r="FAG8" s="354" t="e">
        <f>'[9]15 Yr. Cash Flow'!#REF!</f>
        <v>#REF!</v>
      </c>
      <c r="FAI8" s="354" t="e">
        <f>'[9]15 Yr. Cash Flow'!#REF!</f>
        <v>#REF!</v>
      </c>
      <c r="FAK8" s="354" t="e">
        <f>'[9]15 Yr. Cash Flow'!#REF!</f>
        <v>#REF!</v>
      </c>
      <c r="FAM8" s="354" t="e">
        <f>'[9]15 Yr. Cash Flow'!#REF!</f>
        <v>#REF!</v>
      </c>
      <c r="FAO8" s="354" t="e">
        <f>'[9]15 Yr. Cash Flow'!#REF!</f>
        <v>#REF!</v>
      </c>
      <c r="FAQ8" s="354" t="e">
        <f>'[9]15 Yr. Cash Flow'!#REF!</f>
        <v>#REF!</v>
      </c>
      <c r="FAS8" s="354" t="e">
        <f>'[9]15 Yr. Cash Flow'!#REF!</f>
        <v>#REF!</v>
      </c>
      <c r="FAU8" s="354" t="e">
        <f>'[9]15 Yr. Cash Flow'!#REF!</f>
        <v>#REF!</v>
      </c>
      <c r="FAW8" s="354" t="e">
        <f>'[9]15 Yr. Cash Flow'!#REF!</f>
        <v>#REF!</v>
      </c>
      <c r="FAY8" s="354" t="e">
        <f>'[9]15 Yr. Cash Flow'!#REF!</f>
        <v>#REF!</v>
      </c>
      <c r="FBA8" s="354" t="e">
        <f>'[9]15 Yr. Cash Flow'!#REF!</f>
        <v>#REF!</v>
      </c>
      <c r="FBC8" s="354" t="e">
        <f>'[9]15 Yr. Cash Flow'!#REF!</f>
        <v>#REF!</v>
      </c>
      <c r="FBE8" s="354" t="e">
        <f>'[9]15 Yr. Cash Flow'!#REF!</f>
        <v>#REF!</v>
      </c>
      <c r="FBG8" s="354" t="e">
        <f>'[9]15 Yr. Cash Flow'!#REF!</f>
        <v>#REF!</v>
      </c>
      <c r="FBI8" s="354" t="e">
        <f>'[9]15 Yr. Cash Flow'!#REF!</f>
        <v>#REF!</v>
      </c>
      <c r="FBK8" s="354" t="e">
        <f>'[9]15 Yr. Cash Flow'!#REF!</f>
        <v>#REF!</v>
      </c>
      <c r="FBM8" s="354" t="e">
        <f>'[9]15 Yr. Cash Flow'!#REF!</f>
        <v>#REF!</v>
      </c>
      <c r="FBO8" s="354" t="e">
        <f>'[9]15 Yr. Cash Flow'!#REF!</f>
        <v>#REF!</v>
      </c>
      <c r="FBQ8" s="354" t="e">
        <f>'[9]15 Yr. Cash Flow'!#REF!</f>
        <v>#REF!</v>
      </c>
      <c r="FBS8" s="354" t="e">
        <f>'[9]15 Yr. Cash Flow'!#REF!</f>
        <v>#REF!</v>
      </c>
      <c r="FBU8" s="354" t="e">
        <f>'[9]15 Yr. Cash Flow'!#REF!</f>
        <v>#REF!</v>
      </c>
      <c r="FBW8" s="354" t="e">
        <f>'[9]15 Yr. Cash Flow'!#REF!</f>
        <v>#REF!</v>
      </c>
      <c r="FBY8" s="354" t="e">
        <f>'[9]15 Yr. Cash Flow'!#REF!</f>
        <v>#REF!</v>
      </c>
      <c r="FCA8" s="354" t="e">
        <f>'[9]15 Yr. Cash Flow'!#REF!</f>
        <v>#REF!</v>
      </c>
      <c r="FCC8" s="354" t="e">
        <f>'[9]15 Yr. Cash Flow'!#REF!</f>
        <v>#REF!</v>
      </c>
      <c r="FCE8" s="354" t="e">
        <f>'[9]15 Yr. Cash Flow'!#REF!</f>
        <v>#REF!</v>
      </c>
      <c r="FCG8" s="354" t="e">
        <f>'[9]15 Yr. Cash Flow'!#REF!</f>
        <v>#REF!</v>
      </c>
      <c r="FCI8" s="354" t="e">
        <f>'[9]15 Yr. Cash Flow'!#REF!</f>
        <v>#REF!</v>
      </c>
      <c r="FCK8" s="354" t="e">
        <f>'[9]15 Yr. Cash Flow'!#REF!</f>
        <v>#REF!</v>
      </c>
      <c r="FCM8" s="354" t="e">
        <f>'[9]15 Yr. Cash Flow'!#REF!</f>
        <v>#REF!</v>
      </c>
      <c r="FCO8" s="354" t="e">
        <f>'[9]15 Yr. Cash Flow'!#REF!</f>
        <v>#REF!</v>
      </c>
      <c r="FCQ8" s="354" t="e">
        <f>'[9]15 Yr. Cash Flow'!#REF!</f>
        <v>#REF!</v>
      </c>
      <c r="FCS8" s="354" t="e">
        <f>'[9]15 Yr. Cash Flow'!#REF!</f>
        <v>#REF!</v>
      </c>
      <c r="FCU8" s="354" t="e">
        <f>'[9]15 Yr. Cash Flow'!#REF!</f>
        <v>#REF!</v>
      </c>
      <c r="FCW8" s="354" t="e">
        <f>'[9]15 Yr. Cash Flow'!#REF!</f>
        <v>#REF!</v>
      </c>
      <c r="FCY8" s="354" t="e">
        <f>'[9]15 Yr. Cash Flow'!#REF!</f>
        <v>#REF!</v>
      </c>
      <c r="FDA8" s="354" t="e">
        <f>'[9]15 Yr. Cash Flow'!#REF!</f>
        <v>#REF!</v>
      </c>
      <c r="FDC8" s="354" t="e">
        <f>'[9]15 Yr. Cash Flow'!#REF!</f>
        <v>#REF!</v>
      </c>
      <c r="FDE8" s="354" t="e">
        <f>'[9]15 Yr. Cash Flow'!#REF!</f>
        <v>#REF!</v>
      </c>
      <c r="FDG8" s="354" t="e">
        <f>'[9]15 Yr. Cash Flow'!#REF!</f>
        <v>#REF!</v>
      </c>
      <c r="FDI8" s="354" t="e">
        <f>'[9]15 Yr. Cash Flow'!#REF!</f>
        <v>#REF!</v>
      </c>
      <c r="FDK8" s="354" t="e">
        <f>'[9]15 Yr. Cash Flow'!#REF!</f>
        <v>#REF!</v>
      </c>
      <c r="FDM8" s="354" t="e">
        <f>'[9]15 Yr. Cash Flow'!#REF!</f>
        <v>#REF!</v>
      </c>
      <c r="FDO8" s="354" t="e">
        <f>'[9]15 Yr. Cash Flow'!#REF!</f>
        <v>#REF!</v>
      </c>
      <c r="FDQ8" s="354" t="e">
        <f>'[9]15 Yr. Cash Flow'!#REF!</f>
        <v>#REF!</v>
      </c>
      <c r="FDS8" s="354" t="e">
        <f>'[9]15 Yr. Cash Flow'!#REF!</f>
        <v>#REF!</v>
      </c>
      <c r="FDU8" s="354" t="e">
        <f>'[9]15 Yr. Cash Flow'!#REF!</f>
        <v>#REF!</v>
      </c>
      <c r="FDW8" s="354" t="e">
        <f>'[9]15 Yr. Cash Flow'!#REF!</f>
        <v>#REF!</v>
      </c>
      <c r="FDY8" s="354" t="e">
        <f>'[9]15 Yr. Cash Flow'!#REF!</f>
        <v>#REF!</v>
      </c>
      <c r="FEA8" s="354" t="e">
        <f>'[9]15 Yr. Cash Flow'!#REF!</f>
        <v>#REF!</v>
      </c>
      <c r="FEC8" s="354" t="e">
        <f>'[9]15 Yr. Cash Flow'!#REF!</f>
        <v>#REF!</v>
      </c>
      <c r="FEE8" s="354" t="e">
        <f>'[9]15 Yr. Cash Flow'!#REF!</f>
        <v>#REF!</v>
      </c>
      <c r="FEG8" s="354" t="e">
        <f>'[9]15 Yr. Cash Flow'!#REF!</f>
        <v>#REF!</v>
      </c>
      <c r="FEI8" s="354" t="e">
        <f>'[9]15 Yr. Cash Flow'!#REF!</f>
        <v>#REF!</v>
      </c>
      <c r="FEK8" s="354" t="e">
        <f>'[9]15 Yr. Cash Flow'!#REF!</f>
        <v>#REF!</v>
      </c>
      <c r="FEM8" s="354" t="e">
        <f>'[9]15 Yr. Cash Flow'!#REF!</f>
        <v>#REF!</v>
      </c>
      <c r="FEO8" s="354" t="e">
        <f>'[9]15 Yr. Cash Flow'!#REF!</f>
        <v>#REF!</v>
      </c>
      <c r="FEQ8" s="354" t="e">
        <f>'[9]15 Yr. Cash Flow'!#REF!</f>
        <v>#REF!</v>
      </c>
      <c r="FES8" s="354" t="e">
        <f>'[9]15 Yr. Cash Flow'!#REF!</f>
        <v>#REF!</v>
      </c>
      <c r="FEU8" s="354" t="e">
        <f>'[9]15 Yr. Cash Flow'!#REF!</f>
        <v>#REF!</v>
      </c>
      <c r="FEW8" s="354" t="e">
        <f>'[9]15 Yr. Cash Flow'!#REF!</f>
        <v>#REF!</v>
      </c>
      <c r="FEY8" s="354" t="e">
        <f>'[9]15 Yr. Cash Flow'!#REF!</f>
        <v>#REF!</v>
      </c>
      <c r="FFA8" s="354" t="e">
        <f>'[9]15 Yr. Cash Flow'!#REF!</f>
        <v>#REF!</v>
      </c>
      <c r="FFC8" s="354" t="e">
        <f>'[9]15 Yr. Cash Flow'!#REF!</f>
        <v>#REF!</v>
      </c>
      <c r="FFE8" s="354" t="e">
        <f>'[9]15 Yr. Cash Flow'!#REF!</f>
        <v>#REF!</v>
      </c>
      <c r="FFG8" s="354" t="e">
        <f>'[9]15 Yr. Cash Flow'!#REF!</f>
        <v>#REF!</v>
      </c>
      <c r="FFI8" s="354" t="e">
        <f>'[9]15 Yr. Cash Flow'!#REF!</f>
        <v>#REF!</v>
      </c>
      <c r="FFK8" s="354" t="e">
        <f>'[9]15 Yr. Cash Flow'!#REF!</f>
        <v>#REF!</v>
      </c>
      <c r="FFM8" s="354" t="e">
        <f>'[9]15 Yr. Cash Flow'!#REF!</f>
        <v>#REF!</v>
      </c>
      <c r="FFO8" s="354" t="e">
        <f>'[9]15 Yr. Cash Flow'!#REF!</f>
        <v>#REF!</v>
      </c>
      <c r="FFQ8" s="354" t="e">
        <f>'[9]15 Yr. Cash Flow'!#REF!</f>
        <v>#REF!</v>
      </c>
      <c r="FFS8" s="354" t="e">
        <f>'[9]15 Yr. Cash Flow'!#REF!</f>
        <v>#REF!</v>
      </c>
      <c r="FFU8" s="354" t="e">
        <f>'[9]15 Yr. Cash Flow'!#REF!</f>
        <v>#REF!</v>
      </c>
      <c r="FFW8" s="354" t="e">
        <f>'[9]15 Yr. Cash Flow'!#REF!</f>
        <v>#REF!</v>
      </c>
      <c r="FFY8" s="354" t="e">
        <f>'[9]15 Yr. Cash Flow'!#REF!</f>
        <v>#REF!</v>
      </c>
      <c r="FGA8" s="354" t="e">
        <f>'[9]15 Yr. Cash Flow'!#REF!</f>
        <v>#REF!</v>
      </c>
      <c r="FGC8" s="354" t="e">
        <f>'[9]15 Yr. Cash Flow'!#REF!</f>
        <v>#REF!</v>
      </c>
      <c r="FGE8" s="354" t="e">
        <f>'[9]15 Yr. Cash Flow'!#REF!</f>
        <v>#REF!</v>
      </c>
      <c r="FGG8" s="354" t="e">
        <f>'[9]15 Yr. Cash Flow'!#REF!</f>
        <v>#REF!</v>
      </c>
      <c r="FGI8" s="354" t="e">
        <f>'[9]15 Yr. Cash Flow'!#REF!</f>
        <v>#REF!</v>
      </c>
      <c r="FGK8" s="354" t="e">
        <f>'[9]15 Yr. Cash Flow'!#REF!</f>
        <v>#REF!</v>
      </c>
      <c r="FGM8" s="354" t="e">
        <f>'[9]15 Yr. Cash Flow'!#REF!</f>
        <v>#REF!</v>
      </c>
      <c r="FGO8" s="354" t="e">
        <f>'[9]15 Yr. Cash Flow'!#REF!</f>
        <v>#REF!</v>
      </c>
      <c r="FGQ8" s="354" t="e">
        <f>'[9]15 Yr. Cash Flow'!#REF!</f>
        <v>#REF!</v>
      </c>
      <c r="FGS8" s="354" t="e">
        <f>'[9]15 Yr. Cash Flow'!#REF!</f>
        <v>#REF!</v>
      </c>
      <c r="FGU8" s="354" t="e">
        <f>'[9]15 Yr. Cash Flow'!#REF!</f>
        <v>#REF!</v>
      </c>
      <c r="FGW8" s="354" t="e">
        <f>'[9]15 Yr. Cash Flow'!#REF!</f>
        <v>#REF!</v>
      </c>
      <c r="FGY8" s="354" t="e">
        <f>'[9]15 Yr. Cash Flow'!#REF!</f>
        <v>#REF!</v>
      </c>
      <c r="FHA8" s="354" t="e">
        <f>'[9]15 Yr. Cash Flow'!#REF!</f>
        <v>#REF!</v>
      </c>
      <c r="FHC8" s="354" t="e">
        <f>'[9]15 Yr. Cash Flow'!#REF!</f>
        <v>#REF!</v>
      </c>
      <c r="FHE8" s="354" t="e">
        <f>'[9]15 Yr. Cash Flow'!#REF!</f>
        <v>#REF!</v>
      </c>
      <c r="FHG8" s="354" t="e">
        <f>'[9]15 Yr. Cash Flow'!#REF!</f>
        <v>#REF!</v>
      </c>
      <c r="FHI8" s="354" t="e">
        <f>'[9]15 Yr. Cash Flow'!#REF!</f>
        <v>#REF!</v>
      </c>
      <c r="FHK8" s="354" t="e">
        <f>'[9]15 Yr. Cash Flow'!#REF!</f>
        <v>#REF!</v>
      </c>
      <c r="FHM8" s="354" t="e">
        <f>'[9]15 Yr. Cash Flow'!#REF!</f>
        <v>#REF!</v>
      </c>
      <c r="FHO8" s="354" t="e">
        <f>'[9]15 Yr. Cash Flow'!#REF!</f>
        <v>#REF!</v>
      </c>
      <c r="FHQ8" s="354" t="e">
        <f>'[9]15 Yr. Cash Flow'!#REF!</f>
        <v>#REF!</v>
      </c>
      <c r="FHS8" s="354" t="e">
        <f>'[9]15 Yr. Cash Flow'!#REF!</f>
        <v>#REF!</v>
      </c>
      <c r="FHU8" s="354" t="e">
        <f>'[9]15 Yr. Cash Flow'!#REF!</f>
        <v>#REF!</v>
      </c>
      <c r="FHW8" s="354" t="e">
        <f>'[9]15 Yr. Cash Flow'!#REF!</f>
        <v>#REF!</v>
      </c>
      <c r="FHY8" s="354" t="e">
        <f>'[9]15 Yr. Cash Flow'!#REF!</f>
        <v>#REF!</v>
      </c>
      <c r="FIA8" s="354" t="e">
        <f>'[9]15 Yr. Cash Flow'!#REF!</f>
        <v>#REF!</v>
      </c>
      <c r="FIC8" s="354" t="e">
        <f>'[9]15 Yr. Cash Flow'!#REF!</f>
        <v>#REF!</v>
      </c>
      <c r="FIE8" s="354" t="e">
        <f>'[9]15 Yr. Cash Flow'!#REF!</f>
        <v>#REF!</v>
      </c>
      <c r="FIG8" s="354" t="e">
        <f>'[9]15 Yr. Cash Flow'!#REF!</f>
        <v>#REF!</v>
      </c>
      <c r="FII8" s="354" t="e">
        <f>'[9]15 Yr. Cash Flow'!#REF!</f>
        <v>#REF!</v>
      </c>
      <c r="FIK8" s="354" t="e">
        <f>'[9]15 Yr. Cash Flow'!#REF!</f>
        <v>#REF!</v>
      </c>
      <c r="FIM8" s="354" t="e">
        <f>'[9]15 Yr. Cash Flow'!#REF!</f>
        <v>#REF!</v>
      </c>
      <c r="FIO8" s="354" t="e">
        <f>'[9]15 Yr. Cash Flow'!#REF!</f>
        <v>#REF!</v>
      </c>
      <c r="FIQ8" s="354" t="e">
        <f>'[9]15 Yr. Cash Flow'!#REF!</f>
        <v>#REF!</v>
      </c>
      <c r="FIS8" s="354" t="e">
        <f>'[9]15 Yr. Cash Flow'!#REF!</f>
        <v>#REF!</v>
      </c>
      <c r="FIU8" s="354" t="e">
        <f>'[9]15 Yr. Cash Flow'!#REF!</f>
        <v>#REF!</v>
      </c>
      <c r="FIW8" s="354" t="e">
        <f>'[9]15 Yr. Cash Flow'!#REF!</f>
        <v>#REF!</v>
      </c>
      <c r="FIY8" s="354" t="e">
        <f>'[9]15 Yr. Cash Flow'!#REF!</f>
        <v>#REF!</v>
      </c>
      <c r="FJA8" s="354" t="e">
        <f>'[9]15 Yr. Cash Flow'!#REF!</f>
        <v>#REF!</v>
      </c>
      <c r="FJC8" s="354" t="e">
        <f>'[9]15 Yr. Cash Flow'!#REF!</f>
        <v>#REF!</v>
      </c>
      <c r="FJE8" s="354" t="e">
        <f>'[9]15 Yr. Cash Flow'!#REF!</f>
        <v>#REF!</v>
      </c>
      <c r="FJG8" s="354" t="e">
        <f>'[9]15 Yr. Cash Flow'!#REF!</f>
        <v>#REF!</v>
      </c>
      <c r="FJI8" s="354" t="e">
        <f>'[9]15 Yr. Cash Flow'!#REF!</f>
        <v>#REF!</v>
      </c>
      <c r="FJK8" s="354" t="e">
        <f>'[9]15 Yr. Cash Flow'!#REF!</f>
        <v>#REF!</v>
      </c>
      <c r="FJM8" s="354" t="e">
        <f>'[9]15 Yr. Cash Flow'!#REF!</f>
        <v>#REF!</v>
      </c>
      <c r="FJO8" s="354" t="e">
        <f>'[9]15 Yr. Cash Flow'!#REF!</f>
        <v>#REF!</v>
      </c>
      <c r="FJQ8" s="354" t="e">
        <f>'[9]15 Yr. Cash Flow'!#REF!</f>
        <v>#REF!</v>
      </c>
      <c r="FJS8" s="354" t="e">
        <f>'[9]15 Yr. Cash Flow'!#REF!</f>
        <v>#REF!</v>
      </c>
      <c r="FJU8" s="354" t="e">
        <f>'[9]15 Yr. Cash Flow'!#REF!</f>
        <v>#REF!</v>
      </c>
      <c r="FJW8" s="354" t="e">
        <f>'[9]15 Yr. Cash Flow'!#REF!</f>
        <v>#REF!</v>
      </c>
      <c r="FJY8" s="354" t="e">
        <f>'[9]15 Yr. Cash Flow'!#REF!</f>
        <v>#REF!</v>
      </c>
      <c r="FKA8" s="354" t="e">
        <f>'[9]15 Yr. Cash Flow'!#REF!</f>
        <v>#REF!</v>
      </c>
      <c r="FKC8" s="354" t="e">
        <f>'[9]15 Yr. Cash Flow'!#REF!</f>
        <v>#REF!</v>
      </c>
      <c r="FKE8" s="354" t="e">
        <f>'[9]15 Yr. Cash Flow'!#REF!</f>
        <v>#REF!</v>
      </c>
      <c r="FKG8" s="354" t="e">
        <f>'[9]15 Yr. Cash Flow'!#REF!</f>
        <v>#REF!</v>
      </c>
      <c r="FKI8" s="354" t="e">
        <f>'[9]15 Yr. Cash Flow'!#REF!</f>
        <v>#REF!</v>
      </c>
      <c r="FKK8" s="354" t="e">
        <f>'[9]15 Yr. Cash Flow'!#REF!</f>
        <v>#REF!</v>
      </c>
      <c r="FKM8" s="354" t="e">
        <f>'[9]15 Yr. Cash Flow'!#REF!</f>
        <v>#REF!</v>
      </c>
      <c r="FKO8" s="354" t="e">
        <f>'[9]15 Yr. Cash Flow'!#REF!</f>
        <v>#REF!</v>
      </c>
      <c r="FKQ8" s="354" t="e">
        <f>'[9]15 Yr. Cash Flow'!#REF!</f>
        <v>#REF!</v>
      </c>
      <c r="FKS8" s="354" t="e">
        <f>'[9]15 Yr. Cash Flow'!#REF!</f>
        <v>#REF!</v>
      </c>
      <c r="FKU8" s="354" t="e">
        <f>'[9]15 Yr. Cash Flow'!#REF!</f>
        <v>#REF!</v>
      </c>
      <c r="FKW8" s="354" t="e">
        <f>'[9]15 Yr. Cash Flow'!#REF!</f>
        <v>#REF!</v>
      </c>
      <c r="FKY8" s="354" t="e">
        <f>'[9]15 Yr. Cash Flow'!#REF!</f>
        <v>#REF!</v>
      </c>
      <c r="FLA8" s="354" t="e">
        <f>'[9]15 Yr. Cash Flow'!#REF!</f>
        <v>#REF!</v>
      </c>
      <c r="FLC8" s="354" t="e">
        <f>'[9]15 Yr. Cash Flow'!#REF!</f>
        <v>#REF!</v>
      </c>
      <c r="FLE8" s="354" t="e">
        <f>'[9]15 Yr. Cash Flow'!#REF!</f>
        <v>#REF!</v>
      </c>
      <c r="FLG8" s="354" t="e">
        <f>'[9]15 Yr. Cash Flow'!#REF!</f>
        <v>#REF!</v>
      </c>
      <c r="FLI8" s="354" t="e">
        <f>'[9]15 Yr. Cash Flow'!#REF!</f>
        <v>#REF!</v>
      </c>
      <c r="FLK8" s="354" t="e">
        <f>'[9]15 Yr. Cash Flow'!#REF!</f>
        <v>#REF!</v>
      </c>
      <c r="FLM8" s="354" t="e">
        <f>'[9]15 Yr. Cash Flow'!#REF!</f>
        <v>#REF!</v>
      </c>
      <c r="FLO8" s="354" t="e">
        <f>'[9]15 Yr. Cash Flow'!#REF!</f>
        <v>#REF!</v>
      </c>
      <c r="FLQ8" s="354" t="e">
        <f>'[9]15 Yr. Cash Flow'!#REF!</f>
        <v>#REF!</v>
      </c>
      <c r="FLS8" s="354" t="e">
        <f>'[9]15 Yr. Cash Flow'!#REF!</f>
        <v>#REF!</v>
      </c>
      <c r="FLU8" s="354" t="e">
        <f>'[9]15 Yr. Cash Flow'!#REF!</f>
        <v>#REF!</v>
      </c>
      <c r="FLW8" s="354" t="e">
        <f>'[9]15 Yr. Cash Flow'!#REF!</f>
        <v>#REF!</v>
      </c>
      <c r="FLY8" s="354" t="e">
        <f>'[9]15 Yr. Cash Flow'!#REF!</f>
        <v>#REF!</v>
      </c>
      <c r="FMA8" s="354" t="e">
        <f>'[9]15 Yr. Cash Flow'!#REF!</f>
        <v>#REF!</v>
      </c>
      <c r="FMC8" s="354" t="e">
        <f>'[9]15 Yr. Cash Flow'!#REF!</f>
        <v>#REF!</v>
      </c>
      <c r="FME8" s="354" t="e">
        <f>'[9]15 Yr. Cash Flow'!#REF!</f>
        <v>#REF!</v>
      </c>
      <c r="FMG8" s="354" t="e">
        <f>'[9]15 Yr. Cash Flow'!#REF!</f>
        <v>#REF!</v>
      </c>
      <c r="FMI8" s="354" t="e">
        <f>'[9]15 Yr. Cash Flow'!#REF!</f>
        <v>#REF!</v>
      </c>
      <c r="FMK8" s="354" t="e">
        <f>'[9]15 Yr. Cash Flow'!#REF!</f>
        <v>#REF!</v>
      </c>
      <c r="FMM8" s="354" t="e">
        <f>'[9]15 Yr. Cash Flow'!#REF!</f>
        <v>#REF!</v>
      </c>
      <c r="FMO8" s="354" t="e">
        <f>'[9]15 Yr. Cash Flow'!#REF!</f>
        <v>#REF!</v>
      </c>
      <c r="FMQ8" s="354" t="e">
        <f>'[9]15 Yr. Cash Flow'!#REF!</f>
        <v>#REF!</v>
      </c>
      <c r="FMS8" s="354" t="e">
        <f>'[9]15 Yr. Cash Flow'!#REF!</f>
        <v>#REF!</v>
      </c>
      <c r="FMU8" s="354" t="e">
        <f>'[9]15 Yr. Cash Flow'!#REF!</f>
        <v>#REF!</v>
      </c>
      <c r="FMW8" s="354" t="e">
        <f>'[9]15 Yr. Cash Flow'!#REF!</f>
        <v>#REF!</v>
      </c>
      <c r="FMY8" s="354" t="e">
        <f>'[9]15 Yr. Cash Flow'!#REF!</f>
        <v>#REF!</v>
      </c>
      <c r="FNA8" s="354" t="e">
        <f>'[9]15 Yr. Cash Flow'!#REF!</f>
        <v>#REF!</v>
      </c>
      <c r="FNC8" s="354" t="e">
        <f>'[9]15 Yr. Cash Flow'!#REF!</f>
        <v>#REF!</v>
      </c>
      <c r="FNE8" s="354" t="e">
        <f>'[9]15 Yr. Cash Flow'!#REF!</f>
        <v>#REF!</v>
      </c>
      <c r="FNG8" s="354" t="e">
        <f>'[9]15 Yr. Cash Flow'!#REF!</f>
        <v>#REF!</v>
      </c>
      <c r="FNI8" s="354" t="e">
        <f>'[9]15 Yr. Cash Flow'!#REF!</f>
        <v>#REF!</v>
      </c>
      <c r="FNK8" s="354" t="e">
        <f>'[9]15 Yr. Cash Flow'!#REF!</f>
        <v>#REF!</v>
      </c>
      <c r="FNM8" s="354" t="e">
        <f>'[9]15 Yr. Cash Flow'!#REF!</f>
        <v>#REF!</v>
      </c>
      <c r="FNO8" s="354" t="e">
        <f>'[9]15 Yr. Cash Flow'!#REF!</f>
        <v>#REF!</v>
      </c>
      <c r="FNQ8" s="354" t="e">
        <f>'[9]15 Yr. Cash Flow'!#REF!</f>
        <v>#REF!</v>
      </c>
      <c r="FNS8" s="354" t="e">
        <f>'[9]15 Yr. Cash Flow'!#REF!</f>
        <v>#REF!</v>
      </c>
      <c r="FNU8" s="354" t="e">
        <f>'[9]15 Yr. Cash Flow'!#REF!</f>
        <v>#REF!</v>
      </c>
      <c r="FNW8" s="354" t="e">
        <f>'[9]15 Yr. Cash Flow'!#REF!</f>
        <v>#REF!</v>
      </c>
      <c r="FNY8" s="354" t="e">
        <f>'[9]15 Yr. Cash Flow'!#REF!</f>
        <v>#REF!</v>
      </c>
      <c r="FOA8" s="354" t="e">
        <f>'[9]15 Yr. Cash Flow'!#REF!</f>
        <v>#REF!</v>
      </c>
      <c r="FOC8" s="354" t="e">
        <f>'[9]15 Yr. Cash Flow'!#REF!</f>
        <v>#REF!</v>
      </c>
      <c r="FOE8" s="354" t="e">
        <f>'[9]15 Yr. Cash Flow'!#REF!</f>
        <v>#REF!</v>
      </c>
      <c r="FOG8" s="354" t="e">
        <f>'[9]15 Yr. Cash Flow'!#REF!</f>
        <v>#REF!</v>
      </c>
      <c r="FOI8" s="354" t="e">
        <f>'[9]15 Yr. Cash Flow'!#REF!</f>
        <v>#REF!</v>
      </c>
      <c r="FOK8" s="354" t="e">
        <f>'[9]15 Yr. Cash Flow'!#REF!</f>
        <v>#REF!</v>
      </c>
      <c r="FOM8" s="354" t="e">
        <f>'[9]15 Yr. Cash Flow'!#REF!</f>
        <v>#REF!</v>
      </c>
      <c r="FOO8" s="354" t="e">
        <f>'[9]15 Yr. Cash Flow'!#REF!</f>
        <v>#REF!</v>
      </c>
      <c r="FOQ8" s="354" t="e">
        <f>'[9]15 Yr. Cash Flow'!#REF!</f>
        <v>#REF!</v>
      </c>
      <c r="FOS8" s="354" t="e">
        <f>'[9]15 Yr. Cash Flow'!#REF!</f>
        <v>#REF!</v>
      </c>
      <c r="FOU8" s="354" t="e">
        <f>'[9]15 Yr. Cash Flow'!#REF!</f>
        <v>#REF!</v>
      </c>
      <c r="FOW8" s="354" t="e">
        <f>'[9]15 Yr. Cash Flow'!#REF!</f>
        <v>#REF!</v>
      </c>
      <c r="FOY8" s="354" t="e">
        <f>'[9]15 Yr. Cash Flow'!#REF!</f>
        <v>#REF!</v>
      </c>
      <c r="FPA8" s="354" t="e">
        <f>'[9]15 Yr. Cash Flow'!#REF!</f>
        <v>#REF!</v>
      </c>
      <c r="FPC8" s="354" t="e">
        <f>'[9]15 Yr. Cash Flow'!#REF!</f>
        <v>#REF!</v>
      </c>
      <c r="FPE8" s="354" t="e">
        <f>'[9]15 Yr. Cash Flow'!#REF!</f>
        <v>#REF!</v>
      </c>
      <c r="FPG8" s="354" t="e">
        <f>'[9]15 Yr. Cash Flow'!#REF!</f>
        <v>#REF!</v>
      </c>
      <c r="FPI8" s="354" t="e">
        <f>'[9]15 Yr. Cash Flow'!#REF!</f>
        <v>#REF!</v>
      </c>
      <c r="FPK8" s="354" t="e">
        <f>'[9]15 Yr. Cash Flow'!#REF!</f>
        <v>#REF!</v>
      </c>
      <c r="FPM8" s="354" t="e">
        <f>'[9]15 Yr. Cash Flow'!#REF!</f>
        <v>#REF!</v>
      </c>
      <c r="FPO8" s="354" t="e">
        <f>'[9]15 Yr. Cash Flow'!#REF!</f>
        <v>#REF!</v>
      </c>
      <c r="FPQ8" s="354" t="e">
        <f>'[9]15 Yr. Cash Flow'!#REF!</f>
        <v>#REF!</v>
      </c>
      <c r="FPS8" s="354" t="e">
        <f>'[9]15 Yr. Cash Flow'!#REF!</f>
        <v>#REF!</v>
      </c>
      <c r="FPU8" s="354" t="e">
        <f>'[9]15 Yr. Cash Flow'!#REF!</f>
        <v>#REF!</v>
      </c>
      <c r="FPW8" s="354" t="e">
        <f>'[9]15 Yr. Cash Flow'!#REF!</f>
        <v>#REF!</v>
      </c>
      <c r="FPY8" s="354" t="e">
        <f>'[9]15 Yr. Cash Flow'!#REF!</f>
        <v>#REF!</v>
      </c>
      <c r="FQA8" s="354" t="e">
        <f>'[9]15 Yr. Cash Flow'!#REF!</f>
        <v>#REF!</v>
      </c>
      <c r="FQC8" s="354" t="e">
        <f>'[9]15 Yr. Cash Flow'!#REF!</f>
        <v>#REF!</v>
      </c>
      <c r="FQE8" s="354" t="e">
        <f>'[9]15 Yr. Cash Flow'!#REF!</f>
        <v>#REF!</v>
      </c>
      <c r="FQG8" s="354" t="e">
        <f>'[9]15 Yr. Cash Flow'!#REF!</f>
        <v>#REF!</v>
      </c>
      <c r="FQI8" s="354" t="e">
        <f>'[9]15 Yr. Cash Flow'!#REF!</f>
        <v>#REF!</v>
      </c>
      <c r="FQK8" s="354" t="e">
        <f>'[9]15 Yr. Cash Flow'!#REF!</f>
        <v>#REF!</v>
      </c>
      <c r="FQM8" s="354" t="e">
        <f>'[9]15 Yr. Cash Flow'!#REF!</f>
        <v>#REF!</v>
      </c>
      <c r="FQO8" s="354" t="e">
        <f>'[9]15 Yr. Cash Flow'!#REF!</f>
        <v>#REF!</v>
      </c>
      <c r="FQQ8" s="354" t="e">
        <f>'[9]15 Yr. Cash Flow'!#REF!</f>
        <v>#REF!</v>
      </c>
      <c r="FQS8" s="354" t="e">
        <f>'[9]15 Yr. Cash Flow'!#REF!</f>
        <v>#REF!</v>
      </c>
      <c r="FQU8" s="354" t="e">
        <f>'[9]15 Yr. Cash Flow'!#REF!</f>
        <v>#REF!</v>
      </c>
      <c r="FQW8" s="354" t="e">
        <f>'[9]15 Yr. Cash Flow'!#REF!</f>
        <v>#REF!</v>
      </c>
      <c r="FQY8" s="354" t="e">
        <f>'[9]15 Yr. Cash Flow'!#REF!</f>
        <v>#REF!</v>
      </c>
      <c r="FRA8" s="354" t="e">
        <f>'[9]15 Yr. Cash Flow'!#REF!</f>
        <v>#REF!</v>
      </c>
      <c r="FRC8" s="354" t="e">
        <f>'[9]15 Yr. Cash Flow'!#REF!</f>
        <v>#REF!</v>
      </c>
      <c r="FRE8" s="354" t="e">
        <f>'[9]15 Yr. Cash Flow'!#REF!</f>
        <v>#REF!</v>
      </c>
      <c r="FRG8" s="354" t="e">
        <f>'[9]15 Yr. Cash Flow'!#REF!</f>
        <v>#REF!</v>
      </c>
      <c r="FRI8" s="354" t="e">
        <f>'[9]15 Yr. Cash Flow'!#REF!</f>
        <v>#REF!</v>
      </c>
      <c r="FRK8" s="354" t="e">
        <f>'[9]15 Yr. Cash Flow'!#REF!</f>
        <v>#REF!</v>
      </c>
      <c r="FRM8" s="354" t="e">
        <f>'[9]15 Yr. Cash Flow'!#REF!</f>
        <v>#REF!</v>
      </c>
      <c r="FRO8" s="354" t="e">
        <f>'[9]15 Yr. Cash Flow'!#REF!</f>
        <v>#REF!</v>
      </c>
      <c r="FRQ8" s="354" t="e">
        <f>'[9]15 Yr. Cash Flow'!#REF!</f>
        <v>#REF!</v>
      </c>
      <c r="FRS8" s="354" t="e">
        <f>'[9]15 Yr. Cash Flow'!#REF!</f>
        <v>#REF!</v>
      </c>
      <c r="FRU8" s="354" t="e">
        <f>'[9]15 Yr. Cash Flow'!#REF!</f>
        <v>#REF!</v>
      </c>
      <c r="FRW8" s="354" t="e">
        <f>'[9]15 Yr. Cash Flow'!#REF!</f>
        <v>#REF!</v>
      </c>
      <c r="FRY8" s="354" t="e">
        <f>'[9]15 Yr. Cash Flow'!#REF!</f>
        <v>#REF!</v>
      </c>
      <c r="FSA8" s="354" t="e">
        <f>'[9]15 Yr. Cash Flow'!#REF!</f>
        <v>#REF!</v>
      </c>
      <c r="FSC8" s="354" t="e">
        <f>'[9]15 Yr. Cash Flow'!#REF!</f>
        <v>#REF!</v>
      </c>
      <c r="FSE8" s="354" t="e">
        <f>'[9]15 Yr. Cash Flow'!#REF!</f>
        <v>#REF!</v>
      </c>
      <c r="FSG8" s="354" t="e">
        <f>'[9]15 Yr. Cash Flow'!#REF!</f>
        <v>#REF!</v>
      </c>
      <c r="FSI8" s="354" t="e">
        <f>'[9]15 Yr. Cash Flow'!#REF!</f>
        <v>#REF!</v>
      </c>
      <c r="FSK8" s="354" t="e">
        <f>'[9]15 Yr. Cash Flow'!#REF!</f>
        <v>#REF!</v>
      </c>
      <c r="FSM8" s="354" t="e">
        <f>'[9]15 Yr. Cash Flow'!#REF!</f>
        <v>#REF!</v>
      </c>
      <c r="FSO8" s="354" t="e">
        <f>'[9]15 Yr. Cash Flow'!#REF!</f>
        <v>#REF!</v>
      </c>
      <c r="FSQ8" s="354" t="e">
        <f>'[9]15 Yr. Cash Flow'!#REF!</f>
        <v>#REF!</v>
      </c>
      <c r="FSS8" s="354" t="e">
        <f>'[9]15 Yr. Cash Flow'!#REF!</f>
        <v>#REF!</v>
      </c>
      <c r="FSU8" s="354" t="e">
        <f>'[9]15 Yr. Cash Flow'!#REF!</f>
        <v>#REF!</v>
      </c>
      <c r="FSW8" s="354" t="e">
        <f>'[9]15 Yr. Cash Flow'!#REF!</f>
        <v>#REF!</v>
      </c>
      <c r="FSY8" s="354" t="e">
        <f>'[9]15 Yr. Cash Flow'!#REF!</f>
        <v>#REF!</v>
      </c>
      <c r="FTA8" s="354" t="e">
        <f>'[9]15 Yr. Cash Flow'!#REF!</f>
        <v>#REF!</v>
      </c>
      <c r="FTC8" s="354" t="e">
        <f>'[9]15 Yr. Cash Flow'!#REF!</f>
        <v>#REF!</v>
      </c>
      <c r="FTE8" s="354" t="e">
        <f>'[9]15 Yr. Cash Flow'!#REF!</f>
        <v>#REF!</v>
      </c>
      <c r="FTG8" s="354" t="e">
        <f>'[9]15 Yr. Cash Flow'!#REF!</f>
        <v>#REF!</v>
      </c>
      <c r="FTI8" s="354" t="e">
        <f>'[9]15 Yr. Cash Flow'!#REF!</f>
        <v>#REF!</v>
      </c>
      <c r="FTK8" s="354" t="e">
        <f>'[9]15 Yr. Cash Flow'!#REF!</f>
        <v>#REF!</v>
      </c>
      <c r="FTM8" s="354" t="e">
        <f>'[9]15 Yr. Cash Flow'!#REF!</f>
        <v>#REF!</v>
      </c>
      <c r="FTO8" s="354" t="e">
        <f>'[9]15 Yr. Cash Flow'!#REF!</f>
        <v>#REF!</v>
      </c>
      <c r="FTQ8" s="354" t="e">
        <f>'[9]15 Yr. Cash Flow'!#REF!</f>
        <v>#REF!</v>
      </c>
      <c r="FTS8" s="354" t="e">
        <f>'[9]15 Yr. Cash Flow'!#REF!</f>
        <v>#REF!</v>
      </c>
      <c r="FTU8" s="354" t="e">
        <f>'[9]15 Yr. Cash Flow'!#REF!</f>
        <v>#REF!</v>
      </c>
      <c r="FTW8" s="354" t="e">
        <f>'[9]15 Yr. Cash Flow'!#REF!</f>
        <v>#REF!</v>
      </c>
      <c r="FTY8" s="354" t="e">
        <f>'[9]15 Yr. Cash Flow'!#REF!</f>
        <v>#REF!</v>
      </c>
      <c r="FUA8" s="354" t="e">
        <f>'[9]15 Yr. Cash Flow'!#REF!</f>
        <v>#REF!</v>
      </c>
      <c r="FUC8" s="354" t="e">
        <f>'[9]15 Yr. Cash Flow'!#REF!</f>
        <v>#REF!</v>
      </c>
      <c r="FUE8" s="354" t="e">
        <f>'[9]15 Yr. Cash Flow'!#REF!</f>
        <v>#REF!</v>
      </c>
      <c r="FUG8" s="354" t="e">
        <f>'[9]15 Yr. Cash Flow'!#REF!</f>
        <v>#REF!</v>
      </c>
      <c r="FUI8" s="354" t="e">
        <f>'[9]15 Yr. Cash Flow'!#REF!</f>
        <v>#REF!</v>
      </c>
      <c r="FUK8" s="354" t="e">
        <f>'[9]15 Yr. Cash Flow'!#REF!</f>
        <v>#REF!</v>
      </c>
      <c r="FUM8" s="354" t="e">
        <f>'[9]15 Yr. Cash Flow'!#REF!</f>
        <v>#REF!</v>
      </c>
      <c r="FUO8" s="354" t="e">
        <f>'[9]15 Yr. Cash Flow'!#REF!</f>
        <v>#REF!</v>
      </c>
      <c r="FUQ8" s="354" t="e">
        <f>'[9]15 Yr. Cash Flow'!#REF!</f>
        <v>#REF!</v>
      </c>
      <c r="FUS8" s="354" t="e">
        <f>'[9]15 Yr. Cash Flow'!#REF!</f>
        <v>#REF!</v>
      </c>
      <c r="FUU8" s="354" t="e">
        <f>'[9]15 Yr. Cash Flow'!#REF!</f>
        <v>#REF!</v>
      </c>
      <c r="FUW8" s="354" t="e">
        <f>'[9]15 Yr. Cash Flow'!#REF!</f>
        <v>#REF!</v>
      </c>
      <c r="FUY8" s="354" t="e">
        <f>'[9]15 Yr. Cash Flow'!#REF!</f>
        <v>#REF!</v>
      </c>
      <c r="FVA8" s="354" t="e">
        <f>'[9]15 Yr. Cash Flow'!#REF!</f>
        <v>#REF!</v>
      </c>
      <c r="FVC8" s="354" t="e">
        <f>'[9]15 Yr. Cash Flow'!#REF!</f>
        <v>#REF!</v>
      </c>
      <c r="FVE8" s="354" t="e">
        <f>'[9]15 Yr. Cash Flow'!#REF!</f>
        <v>#REF!</v>
      </c>
      <c r="FVG8" s="354" t="e">
        <f>'[9]15 Yr. Cash Flow'!#REF!</f>
        <v>#REF!</v>
      </c>
      <c r="FVI8" s="354" t="e">
        <f>'[9]15 Yr. Cash Flow'!#REF!</f>
        <v>#REF!</v>
      </c>
      <c r="FVK8" s="354" t="e">
        <f>'[9]15 Yr. Cash Flow'!#REF!</f>
        <v>#REF!</v>
      </c>
      <c r="FVM8" s="354" t="e">
        <f>'[9]15 Yr. Cash Flow'!#REF!</f>
        <v>#REF!</v>
      </c>
      <c r="FVO8" s="354" t="e">
        <f>'[9]15 Yr. Cash Flow'!#REF!</f>
        <v>#REF!</v>
      </c>
      <c r="FVQ8" s="354" t="e">
        <f>'[9]15 Yr. Cash Flow'!#REF!</f>
        <v>#REF!</v>
      </c>
      <c r="FVS8" s="354" t="e">
        <f>'[9]15 Yr. Cash Flow'!#REF!</f>
        <v>#REF!</v>
      </c>
      <c r="FVU8" s="354" t="e">
        <f>'[9]15 Yr. Cash Flow'!#REF!</f>
        <v>#REF!</v>
      </c>
      <c r="FVW8" s="354" t="e">
        <f>'[9]15 Yr. Cash Flow'!#REF!</f>
        <v>#REF!</v>
      </c>
      <c r="FVY8" s="354" t="e">
        <f>'[9]15 Yr. Cash Flow'!#REF!</f>
        <v>#REF!</v>
      </c>
      <c r="FWA8" s="354" t="e">
        <f>'[9]15 Yr. Cash Flow'!#REF!</f>
        <v>#REF!</v>
      </c>
      <c r="FWC8" s="354" t="e">
        <f>'[9]15 Yr. Cash Flow'!#REF!</f>
        <v>#REF!</v>
      </c>
      <c r="FWE8" s="354" t="e">
        <f>'[9]15 Yr. Cash Flow'!#REF!</f>
        <v>#REF!</v>
      </c>
      <c r="FWG8" s="354" t="e">
        <f>'[9]15 Yr. Cash Flow'!#REF!</f>
        <v>#REF!</v>
      </c>
      <c r="FWI8" s="354" t="e">
        <f>'[9]15 Yr. Cash Flow'!#REF!</f>
        <v>#REF!</v>
      </c>
      <c r="FWK8" s="354" t="e">
        <f>'[9]15 Yr. Cash Flow'!#REF!</f>
        <v>#REF!</v>
      </c>
      <c r="FWM8" s="354" t="e">
        <f>'[9]15 Yr. Cash Flow'!#REF!</f>
        <v>#REF!</v>
      </c>
      <c r="FWO8" s="354" t="e">
        <f>'[9]15 Yr. Cash Flow'!#REF!</f>
        <v>#REF!</v>
      </c>
      <c r="FWQ8" s="354" t="e">
        <f>'[9]15 Yr. Cash Flow'!#REF!</f>
        <v>#REF!</v>
      </c>
      <c r="FWS8" s="354" t="e">
        <f>'[9]15 Yr. Cash Flow'!#REF!</f>
        <v>#REF!</v>
      </c>
      <c r="FWU8" s="354" t="e">
        <f>'[9]15 Yr. Cash Flow'!#REF!</f>
        <v>#REF!</v>
      </c>
      <c r="FWW8" s="354" t="e">
        <f>'[9]15 Yr. Cash Flow'!#REF!</f>
        <v>#REF!</v>
      </c>
      <c r="FWY8" s="354" t="e">
        <f>'[9]15 Yr. Cash Flow'!#REF!</f>
        <v>#REF!</v>
      </c>
      <c r="FXA8" s="354" t="e">
        <f>'[9]15 Yr. Cash Flow'!#REF!</f>
        <v>#REF!</v>
      </c>
      <c r="FXC8" s="354" t="e">
        <f>'[9]15 Yr. Cash Flow'!#REF!</f>
        <v>#REF!</v>
      </c>
      <c r="FXE8" s="354" t="e">
        <f>'[9]15 Yr. Cash Flow'!#REF!</f>
        <v>#REF!</v>
      </c>
      <c r="FXG8" s="354" t="e">
        <f>'[9]15 Yr. Cash Flow'!#REF!</f>
        <v>#REF!</v>
      </c>
      <c r="FXI8" s="354" t="e">
        <f>'[9]15 Yr. Cash Flow'!#REF!</f>
        <v>#REF!</v>
      </c>
      <c r="FXK8" s="354" t="e">
        <f>'[9]15 Yr. Cash Flow'!#REF!</f>
        <v>#REF!</v>
      </c>
      <c r="FXM8" s="354" t="e">
        <f>'[9]15 Yr. Cash Flow'!#REF!</f>
        <v>#REF!</v>
      </c>
      <c r="FXO8" s="354" t="e">
        <f>'[9]15 Yr. Cash Flow'!#REF!</f>
        <v>#REF!</v>
      </c>
      <c r="FXQ8" s="354" t="e">
        <f>'[9]15 Yr. Cash Flow'!#REF!</f>
        <v>#REF!</v>
      </c>
      <c r="FXS8" s="354" t="e">
        <f>'[9]15 Yr. Cash Flow'!#REF!</f>
        <v>#REF!</v>
      </c>
      <c r="FXU8" s="354" t="e">
        <f>'[9]15 Yr. Cash Flow'!#REF!</f>
        <v>#REF!</v>
      </c>
      <c r="FXW8" s="354" t="e">
        <f>'[9]15 Yr. Cash Flow'!#REF!</f>
        <v>#REF!</v>
      </c>
      <c r="FXY8" s="354" t="e">
        <f>'[9]15 Yr. Cash Flow'!#REF!</f>
        <v>#REF!</v>
      </c>
      <c r="FYA8" s="354" t="e">
        <f>'[9]15 Yr. Cash Flow'!#REF!</f>
        <v>#REF!</v>
      </c>
      <c r="FYC8" s="354" t="e">
        <f>'[9]15 Yr. Cash Flow'!#REF!</f>
        <v>#REF!</v>
      </c>
      <c r="FYE8" s="354" t="e">
        <f>'[9]15 Yr. Cash Flow'!#REF!</f>
        <v>#REF!</v>
      </c>
      <c r="FYG8" s="354" t="e">
        <f>'[9]15 Yr. Cash Flow'!#REF!</f>
        <v>#REF!</v>
      </c>
      <c r="FYI8" s="354" t="e">
        <f>'[9]15 Yr. Cash Flow'!#REF!</f>
        <v>#REF!</v>
      </c>
      <c r="FYK8" s="354" t="e">
        <f>'[9]15 Yr. Cash Flow'!#REF!</f>
        <v>#REF!</v>
      </c>
      <c r="FYM8" s="354" t="e">
        <f>'[9]15 Yr. Cash Flow'!#REF!</f>
        <v>#REF!</v>
      </c>
      <c r="FYO8" s="354" t="e">
        <f>'[9]15 Yr. Cash Flow'!#REF!</f>
        <v>#REF!</v>
      </c>
      <c r="FYQ8" s="354" t="e">
        <f>'[9]15 Yr. Cash Flow'!#REF!</f>
        <v>#REF!</v>
      </c>
      <c r="FYS8" s="354" t="e">
        <f>'[9]15 Yr. Cash Flow'!#REF!</f>
        <v>#REF!</v>
      </c>
      <c r="FYU8" s="354" t="e">
        <f>'[9]15 Yr. Cash Flow'!#REF!</f>
        <v>#REF!</v>
      </c>
      <c r="FYW8" s="354" t="e">
        <f>'[9]15 Yr. Cash Flow'!#REF!</f>
        <v>#REF!</v>
      </c>
      <c r="FYY8" s="354" t="e">
        <f>'[9]15 Yr. Cash Flow'!#REF!</f>
        <v>#REF!</v>
      </c>
      <c r="FZA8" s="354" t="e">
        <f>'[9]15 Yr. Cash Flow'!#REF!</f>
        <v>#REF!</v>
      </c>
      <c r="FZC8" s="354" t="e">
        <f>'[9]15 Yr. Cash Flow'!#REF!</f>
        <v>#REF!</v>
      </c>
      <c r="FZE8" s="354" t="e">
        <f>'[9]15 Yr. Cash Flow'!#REF!</f>
        <v>#REF!</v>
      </c>
      <c r="FZG8" s="354" t="e">
        <f>'[9]15 Yr. Cash Flow'!#REF!</f>
        <v>#REF!</v>
      </c>
      <c r="FZI8" s="354" t="e">
        <f>'[9]15 Yr. Cash Flow'!#REF!</f>
        <v>#REF!</v>
      </c>
      <c r="FZK8" s="354" t="e">
        <f>'[9]15 Yr. Cash Flow'!#REF!</f>
        <v>#REF!</v>
      </c>
      <c r="FZM8" s="354" t="e">
        <f>'[9]15 Yr. Cash Flow'!#REF!</f>
        <v>#REF!</v>
      </c>
      <c r="FZO8" s="354" t="e">
        <f>'[9]15 Yr. Cash Flow'!#REF!</f>
        <v>#REF!</v>
      </c>
      <c r="FZQ8" s="354" t="e">
        <f>'[9]15 Yr. Cash Flow'!#REF!</f>
        <v>#REF!</v>
      </c>
      <c r="FZS8" s="354" t="e">
        <f>'[9]15 Yr. Cash Flow'!#REF!</f>
        <v>#REF!</v>
      </c>
      <c r="FZU8" s="354" t="e">
        <f>'[9]15 Yr. Cash Flow'!#REF!</f>
        <v>#REF!</v>
      </c>
      <c r="FZW8" s="354" t="e">
        <f>'[9]15 Yr. Cash Flow'!#REF!</f>
        <v>#REF!</v>
      </c>
      <c r="FZY8" s="354" t="e">
        <f>'[9]15 Yr. Cash Flow'!#REF!</f>
        <v>#REF!</v>
      </c>
      <c r="GAA8" s="354" t="e">
        <f>'[9]15 Yr. Cash Flow'!#REF!</f>
        <v>#REF!</v>
      </c>
      <c r="GAC8" s="354" t="e">
        <f>'[9]15 Yr. Cash Flow'!#REF!</f>
        <v>#REF!</v>
      </c>
      <c r="GAE8" s="354" t="e">
        <f>'[9]15 Yr. Cash Flow'!#REF!</f>
        <v>#REF!</v>
      </c>
      <c r="GAG8" s="354" t="e">
        <f>'[9]15 Yr. Cash Flow'!#REF!</f>
        <v>#REF!</v>
      </c>
      <c r="GAI8" s="354" t="e">
        <f>'[9]15 Yr. Cash Flow'!#REF!</f>
        <v>#REF!</v>
      </c>
      <c r="GAK8" s="354" t="e">
        <f>'[9]15 Yr. Cash Flow'!#REF!</f>
        <v>#REF!</v>
      </c>
      <c r="GAM8" s="354" t="e">
        <f>'[9]15 Yr. Cash Flow'!#REF!</f>
        <v>#REF!</v>
      </c>
      <c r="GAO8" s="354" t="e">
        <f>'[9]15 Yr. Cash Flow'!#REF!</f>
        <v>#REF!</v>
      </c>
      <c r="GAQ8" s="354" t="e">
        <f>'[9]15 Yr. Cash Flow'!#REF!</f>
        <v>#REF!</v>
      </c>
      <c r="GAS8" s="354" t="e">
        <f>'[9]15 Yr. Cash Flow'!#REF!</f>
        <v>#REF!</v>
      </c>
      <c r="GAU8" s="354" t="e">
        <f>'[9]15 Yr. Cash Flow'!#REF!</f>
        <v>#REF!</v>
      </c>
      <c r="GAW8" s="354" t="e">
        <f>'[9]15 Yr. Cash Flow'!#REF!</f>
        <v>#REF!</v>
      </c>
      <c r="GAY8" s="354" t="e">
        <f>'[9]15 Yr. Cash Flow'!#REF!</f>
        <v>#REF!</v>
      </c>
      <c r="GBA8" s="354" t="e">
        <f>'[9]15 Yr. Cash Flow'!#REF!</f>
        <v>#REF!</v>
      </c>
      <c r="GBC8" s="354" t="e">
        <f>'[9]15 Yr. Cash Flow'!#REF!</f>
        <v>#REF!</v>
      </c>
      <c r="GBE8" s="354" t="e">
        <f>'[9]15 Yr. Cash Flow'!#REF!</f>
        <v>#REF!</v>
      </c>
      <c r="GBG8" s="354" t="e">
        <f>'[9]15 Yr. Cash Flow'!#REF!</f>
        <v>#REF!</v>
      </c>
      <c r="GBI8" s="354" t="e">
        <f>'[9]15 Yr. Cash Flow'!#REF!</f>
        <v>#REF!</v>
      </c>
      <c r="GBK8" s="354" t="e">
        <f>'[9]15 Yr. Cash Flow'!#REF!</f>
        <v>#REF!</v>
      </c>
      <c r="GBM8" s="354" t="e">
        <f>'[9]15 Yr. Cash Flow'!#REF!</f>
        <v>#REF!</v>
      </c>
      <c r="GBO8" s="354" t="e">
        <f>'[9]15 Yr. Cash Flow'!#REF!</f>
        <v>#REF!</v>
      </c>
      <c r="GBQ8" s="354" t="e">
        <f>'[9]15 Yr. Cash Flow'!#REF!</f>
        <v>#REF!</v>
      </c>
      <c r="GBS8" s="354" t="e">
        <f>'[9]15 Yr. Cash Flow'!#REF!</f>
        <v>#REF!</v>
      </c>
      <c r="GBU8" s="354" t="e">
        <f>'[9]15 Yr. Cash Flow'!#REF!</f>
        <v>#REF!</v>
      </c>
      <c r="GBW8" s="354" t="e">
        <f>'[9]15 Yr. Cash Flow'!#REF!</f>
        <v>#REF!</v>
      </c>
      <c r="GBY8" s="354" t="e">
        <f>'[9]15 Yr. Cash Flow'!#REF!</f>
        <v>#REF!</v>
      </c>
      <c r="GCA8" s="354" t="e">
        <f>'[9]15 Yr. Cash Flow'!#REF!</f>
        <v>#REF!</v>
      </c>
      <c r="GCC8" s="354" t="e">
        <f>'[9]15 Yr. Cash Flow'!#REF!</f>
        <v>#REF!</v>
      </c>
      <c r="GCE8" s="354" t="e">
        <f>'[9]15 Yr. Cash Flow'!#REF!</f>
        <v>#REF!</v>
      </c>
      <c r="GCG8" s="354" t="e">
        <f>'[9]15 Yr. Cash Flow'!#REF!</f>
        <v>#REF!</v>
      </c>
      <c r="GCI8" s="354" t="e">
        <f>'[9]15 Yr. Cash Flow'!#REF!</f>
        <v>#REF!</v>
      </c>
      <c r="GCK8" s="354" t="e">
        <f>'[9]15 Yr. Cash Flow'!#REF!</f>
        <v>#REF!</v>
      </c>
      <c r="GCM8" s="354" t="e">
        <f>'[9]15 Yr. Cash Flow'!#REF!</f>
        <v>#REF!</v>
      </c>
      <c r="GCO8" s="354" t="e">
        <f>'[9]15 Yr. Cash Flow'!#REF!</f>
        <v>#REF!</v>
      </c>
      <c r="GCQ8" s="354" t="e">
        <f>'[9]15 Yr. Cash Flow'!#REF!</f>
        <v>#REF!</v>
      </c>
      <c r="GCS8" s="354" t="e">
        <f>'[9]15 Yr. Cash Flow'!#REF!</f>
        <v>#REF!</v>
      </c>
      <c r="GCU8" s="354" t="e">
        <f>'[9]15 Yr. Cash Flow'!#REF!</f>
        <v>#REF!</v>
      </c>
      <c r="GCW8" s="354" t="e">
        <f>'[9]15 Yr. Cash Flow'!#REF!</f>
        <v>#REF!</v>
      </c>
      <c r="GCY8" s="354" t="e">
        <f>'[9]15 Yr. Cash Flow'!#REF!</f>
        <v>#REF!</v>
      </c>
      <c r="GDA8" s="354" t="e">
        <f>'[9]15 Yr. Cash Flow'!#REF!</f>
        <v>#REF!</v>
      </c>
      <c r="GDC8" s="354" t="e">
        <f>'[9]15 Yr. Cash Flow'!#REF!</f>
        <v>#REF!</v>
      </c>
      <c r="GDE8" s="354" t="e">
        <f>'[9]15 Yr. Cash Flow'!#REF!</f>
        <v>#REF!</v>
      </c>
      <c r="GDG8" s="354" t="e">
        <f>'[9]15 Yr. Cash Flow'!#REF!</f>
        <v>#REF!</v>
      </c>
      <c r="GDI8" s="354" t="e">
        <f>'[9]15 Yr. Cash Flow'!#REF!</f>
        <v>#REF!</v>
      </c>
      <c r="GDK8" s="354" t="e">
        <f>'[9]15 Yr. Cash Flow'!#REF!</f>
        <v>#REF!</v>
      </c>
      <c r="GDM8" s="354" t="e">
        <f>'[9]15 Yr. Cash Flow'!#REF!</f>
        <v>#REF!</v>
      </c>
      <c r="GDO8" s="354" t="e">
        <f>'[9]15 Yr. Cash Flow'!#REF!</f>
        <v>#REF!</v>
      </c>
      <c r="GDQ8" s="354" t="e">
        <f>'[9]15 Yr. Cash Flow'!#REF!</f>
        <v>#REF!</v>
      </c>
      <c r="GDS8" s="354" t="e">
        <f>'[9]15 Yr. Cash Flow'!#REF!</f>
        <v>#REF!</v>
      </c>
      <c r="GDU8" s="354" t="e">
        <f>'[9]15 Yr. Cash Flow'!#REF!</f>
        <v>#REF!</v>
      </c>
      <c r="GDW8" s="354" t="e">
        <f>'[9]15 Yr. Cash Flow'!#REF!</f>
        <v>#REF!</v>
      </c>
      <c r="GDY8" s="354" t="e">
        <f>'[9]15 Yr. Cash Flow'!#REF!</f>
        <v>#REF!</v>
      </c>
      <c r="GEA8" s="354" t="e">
        <f>'[9]15 Yr. Cash Flow'!#REF!</f>
        <v>#REF!</v>
      </c>
      <c r="GEC8" s="354" t="e">
        <f>'[9]15 Yr. Cash Flow'!#REF!</f>
        <v>#REF!</v>
      </c>
      <c r="GEE8" s="354" t="e">
        <f>'[9]15 Yr. Cash Flow'!#REF!</f>
        <v>#REF!</v>
      </c>
      <c r="GEG8" s="354" t="e">
        <f>'[9]15 Yr. Cash Flow'!#REF!</f>
        <v>#REF!</v>
      </c>
      <c r="GEI8" s="354" t="e">
        <f>'[9]15 Yr. Cash Flow'!#REF!</f>
        <v>#REF!</v>
      </c>
      <c r="GEK8" s="354" t="e">
        <f>'[9]15 Yr. Cash Flow'!#REF!</f>
        <v>#REF!</v>
      </c>
      <c r="GEM8" s="354" t="e">
        <f>'[9]15 Yr. Cash Flow'!#REF!</f>
        <v>#REF!</v>
      </c>
      <c r="GEO8" s="354" t="e">
        <f>'[9]15 Yr. Cash Flow'!#REF!</f>
        <v>#REF!</v>
      </c>
      <c r="GEQ8" s="354" t="e">
        <f>'[9]15 Yr. Cash Flow'!#REF!</f>
        <v>#REF!</v>
      </c>
      <c r="GES8" s="354" t="e">
        <f>'[9]15 Yr. Cash Flow'!#REF!</f>
        <v>#REF!</v>
      </c>
      <c r="GEU8" s="354" t="e">
        <f>'[9]15 Yr. Cash Flow'!#REF!</f>
        <v>#REF!</v>
      </c>
      <c r="GEW8" s="354" t="e">
        <f>'[9]15 Yr. Cash Flow'!#REF!</f>
        <v>#REF!</v>
      </c>
      <c r="GEY8" s="354" t="e">
        <f>'[9]15 Yr. Cash Flow'!#REF!</f>
        <v>#REF!</v>
      </c>
      <c r="GFA8" s="354" t="e">
        <f>'[9]15 Yr. Cash Flow'!#REF!</f>
        <v>#REF!</v>
      </c>
      <c r="GFC8" s="354" t="e">
        <f>'[9]15 Yr. Cash Flow'!#REF!</f>
        <v>#REF!</v>
      </c>
      <c r="GFE8" s="354" t="e">
        <f>'[9]15 Yr. Cash Flow'!#REF!</f>
        <v>#REF!</v>
      </c>
      <c r="GFG8" s="354" t="e">
        <f>'[9]15 Yr. Cash Flow'!#REF!</f>
        <v>#REF!</v>
      </c>
      <c r="GFI8" s="354" t="e">
        <f>'[9]15 Yr. Cash Flow'!#REF!</f>
        <v>#REF!</v>
      </c>
      <c r="GFK8" s="354" t="e">
        <f>'[9]15 Yr. Cash Flow'!#REF!</f>
        <v>#REF!</v>
      </c>
      <c r="GFM8" s="354" t="e">
        <f>'[9]15 Yr. Cash Flow'!#REF!</f>
        <v>#REF!</v>
      </c>
      <c r="GFO8" s="354" t="e">
        <f>'[9]15 Yr. Cash Flow'!#REF!</f>
        <v>#REF!</v>
      </c>
      <c r="GFQ8" s="354" t="e">
        <f>'[9]15 Yr. Cash Flow'!#REF!</f>
        <v>#REF!</v>
      </c>
      <c r="GFS8" s="354" t="e">
        <f>'[9]15 Yr. Cash Flow'!#REF!</f>
        <v>#REF!</v>
      </c>
      <c r="GFU8" s="354" t="e">
        <f>'[9]15 Yr. Cash Flow'!#REF!</f>
        <v>#REF!</v>
      </c>
      <c r="GFW8" s="354" t="e">
        <f>'[9]15 Yr. Cash Flow'!#REF!</f>
        <v>#REF!</v>
      </c>
      <c r="GFY8" s="354" t="e">
        <f>'[9]15 Yr. Cash Flow'!#REF!</f>
        <v>#REF!</v>
      </c>
      <c r="GGA8" s="354" t="e">
        <f>'[9]15 Yr. Cash Flow'!#REF!</f>
        <v>#REF!</v>
      </c>
      <c r="GGC8" s="354" t="e">
        <f>'[9]15 Yr. Cash Flow'!#REF!</f>
        <v>#REF!</v>
      </c>
      <c r="GGE8" s="354" t="e">
        <f>'[9]15 Yr. Cash Flow'!#REF!</f>
        <v>#REF!</v>
      </c>
      <c r="GGG8" s="354" t="e">
        <f>'[9]15 Yr. Cash Flow'!#REF!</f>
        <v>#REF!</v>
      </c>
      <c r="GGI8" s="354" t="e">
        <f>'[9]15 Yr. Cash Flow'!#REF!</f>
        <v>#REF!</v>
      </c>
      <c r="GGK8" s="354" t="e">
        <f>'[9]15 Yr. Cash Flow'!#REF!</f>
        <v>#REF!</v>
      </c>
      <c r="GGM8" s="354" t="e">
        <f>'[9]15 Yr. Cash Flow'!#REF!</f>
        <v>#REF!</v>
      </c>
      <c r="GGO8" s="354" t="e">
        <f>'[9]15 Yr. Cash Flow'!#REF!</f>
        <v>#REF!</v>
      </c>
      <c r="GGQ8" s="354" t="e">
        <f>'[9]15 Yr. Cash Flow'!#REF!</f>
        <v>#REF!</v>
      </c>
      <c r="GGS8" s="354" t="e">
        <f>'[9]15 Yr. Cash Flow'!#REF!</f>
        <v>#REF!</v>
      </c>
      <c r="GGU8" s="354" t="e">
        <f>'[9]15 Yr. Cash Flow'!#REF!</f>
        <v>#REF!</v>
      </c>
      <c r="GGW8" s="354" t="e">
        <f>'[9]15 Yr. Cash Flow'!#REF!</f>
        <v>#REF!</v>
      </c>
      <c r="GGY8" s="354" t="e">
        <f>'[9]15 Yr. Cash Flow'!#REF!</f>
        <v>#REF!</v>
      </c>
      <c r="GHA8" s="354" t="e">
        <f>'[9]15 Yr. Cash Flow'!#REF!</f>
        <v>#REF!</v>
      </c>
      <c r="GHC8" s="354" t="e">
        <f>'[9]15 Yr. Cash Flow'!#REF!</f>
        <v>#REF!</v>
      </c>
      <c r="GHE8" s="354" t="e">
        <f>'[9]15 Yr. Cash Flow'!#REF!</f>
        <v>#REF!</v>
      </c>
      <c r="GHG8" s="354" t="e">
        <f>'[9]15 Yr. Cash Flow'!#REF!</f>
        <v>#REF!</v>
      </c>
      <c r="GHI8" s="354" t="e">
        <f>'[9]15 Yr. Cash Flow'!#REF!</f>
        <v>#REF!</v>
      </c>
      <c r="GHK8" s="354" t="e">
        <f>'[9]15 Yr. Cash Flow'!#REF!</f>
        <v>#REF!</v>
      </c>
      <c r="GHM8" s="354" t="e">
        <f>'[9]15 Yr. Cash Flow'!#REF!</f>
        <v>#REF!</v>
      </c>
      <c r="GHO8" s="354" t="e">
        <f>'[9]15 Yr. Cash Flow'!#REF!</f>
        <v>#REF!</v>
      </c>
      <c r="GHQ8" s="354" t="e">
        <f>'[9]15 Yr. Cash Flow'!#REF!</f>
        <v>#REF!</v>
      </c>
      <c r="GHS8" s="354" t="e">
        <f>'[9]15 Yr. Cash Flow'!#REF!</f>
        <v>#REF!</v>
      </c>
      <c r="GHU8" s="354" t="e">
        <f>'[9]15 Yr. Cash Flow'!#REF!</f>
        <v>#REF!</v>
      </c>
      <c r="GHW8" s="354" t="e">
        <f>'[9]15 Yr. Cash Flow'!#REF!</f>
        <v>#REF!</v>
      </c>
      <c r="GHY8" s="354" t="e">
        <f>'[9]15 Yr. Cash Flow'!#REF!</f>
        <v>#REF!</v>
      </c>
      <c r="GIA8" s="354" t="e">
        <f>'[9]15 Yr. Cash Flow'!#REF!</f>
        <v>#REF!</v>
      </c>
      <c r="GIC8" s="354" t="e">
        <f>'[9]15 Yr. Cash Flow'!#REF!</f>
        <v>#REF!</v>
      </c>
      <c r="GIE8" s="354" t="e">
        <f>'[9]15 Yr. Cash Flow'!#REF!</f>
        <v>#REF!</v>
      </c>
      <c r="GIG8" s="354" t="e">
        <f>'[9]15 Yr. Cash Flow'!#REF!</f>
        <v>#REF!</v>
      </c>
      <c r="GII8" s="354" t="e">
        <f>'[9]15 Yr. Cash Flow'!#REF!</f>
        <v>#REF!</v>
      </c>
      <c r="GIK8" s="354" t="e">
        <f>'[9]15 Yr. Cash Flow'!#REF!</f>
        <v>#REF!</v>
      </c>
      <c r="GIM8" s="354" t="e">
        <f>'[9]15 Yr. Cash Flow'!#REF!</f>
        <v>#REF!</v>
      </c>
      <c r="GIO8" s="354" t="e">
        <f>'[9]15 Yr. Cash Flow'!#REF!</f>
        <v>#REF!</v>
      </c>
      <c r="GIQ8" s="354" t="e">
        <f>'[9]15 Yr. Cash Flow'!#REF!</f>
        <v>#REF!</v>
      </c>
      <c r="GIS8" s="354" t="e">
        <f>'[9]15 Yr. Cash Flow'!#REF!</f>
        <v>#REF!</v>
      </c>
      <c r="GIU8" s="354" t="e">
        <f>'[9]15 Yr. Cash Flow'!#REF!</f>
        <v>#REF!</v>
      </c>
      <c r="GIW8" s="354" t="e">
        <f>'[9]15 Yr. Cash Flow'!#REF!</f>
        <v>#REF!</v>
      </c>
      <c r="GIY8" s="354" t="e">
        <f>'[9]15 Yr. Cash Flow'!#REF!</f>
        <v>#REF!</v>
      </c>
      <c r="GJA8" s="354" t="e">
        <f>'[9]15 Yr. Cash Flow'!#REF!</f>
        <v>#REF!</v>
      </c>
      <c r="GJC8" s="354" t="e">
        <f>'[9]15 Yr. Cash Flow'!#REF!</f>
        <v>#REF!</v>
      </c>
      <c r="GJE8" s="354" t="e">
        <f>'[9]15 Yr. Cash Flow'!#REF!</f>
        <v>#REF!</v>
      </c>
      <c r="GJG8" s="354" t="e">
        <f>'[9]15 Yr. Cash Flow'!#REF!</f>
        <v>#REF!</v>
      </c>
      <c r="GJI8" s="354" t="e">
        <f>'[9]15 Yr. Cash Flow'!#REF!</f>
        <v>#REF!</v>
      </c>
      <c r="GJK8" s="354" t="e">
        <f>'[9]15 Yr. Cash Flow'!#REF!</f>
        <v>#REF!</v>
      </c>
      <c r="GJM8" s="354" t="e">
        <f>'[9]15 Yr. Cash Flow'!#REF!</f>
        <v>#REF!</v>
      </c>
      <c r="GJO8" s="354" t="e">
        <f>'[9]15 Yr. Cash Flow'!#REF!</f>
        <v>#REF!</v>
      </c>
      <c r="GJQ8" s="354" t="e">
        <f>'[9]15 Yr. Cash Flow'!#REF!</f>
        <v>#REF!</v>
      </c>
      <c r="GJS8" s="354" t="e">
        <f>'[9]15 Yr. Cash Flow'!#REF!</f>
        <v>#REF!</v>
      </c>
      <c r="GJU8" s="354" t="e">
        <f>'[9]15 Yr. Cash Flow'!#REF!</f>
        <v>#REF!</v>
      </c>
      <c r="GJW8" s="354" t="e">
        <f>'[9]15 Yr. Cash Flow'!#REF!</f>
        <v>#REF!</v>
      </c>
      <c r="GJY8" s="354" t="e">
        <f>'[9]15 Yr. Cash Flow'!#REF!</f>
        <v>#REF!</v>
      </c>
      <c r="GKA8" s="354" t="e">
        <f>'[9]15 Yr. Cash Flow'!#REF!</f>
        <v>#REF!</v>
      </c>
      <c r="GKC8" s="354" t="e">
        <f>'[9]15 Yr. Cash Flow'!#REF!</f>
        <v>#REF!</v>
      </c>
      <c r="GKE8" s="354" t="e">
        <f>'[9]15 Yr. Cash Flow'!#REF!</f>
        <v>#REF!</v>
      </c>
      <c r="GKG8" s="354" t="e">
        <f>'[9]15 Yr. Cash Flow'!#REF!</f>
        <v>#REF!</v>
      </c>
      <c r="GKI8" s="354" t="e">
        <f>'[9]15 Yr. Cash Flow'!#REF!</f>
        <v>#REF!</v>
      </c>
      <c r="GKK8" s="354" t="e">
        <f>'[9]15 Yr. Cash Flow'!#REF!</f>
        <v>#REF!</v>
      </c>
      <c r="GKM8" s="354" t="e">
        <f>'[9]15 Yr. Cash Flow'!#REF!</f>
        <v>#REF!</v>
      </c>
      <c r="GKO8" s="354" t="e">
        <f>'[9]15 Yr. Cash Flow'!#REF!</f>
        <v>#REF!</v>
      </c>
      <c r="GKQ8" s="354" t="e">
        <f>'[9]15 Yr. Cash Flow'!#REF!</f>
        <v>#REF!</v>
      </c>
      <c r="GKS8" s="354" t="e">
        <f>'[9]15 Yr. Cash Flow'!#REF!</f>
        <v>#REF!</v>
      </c>
      <c r="GKU8" s="354" t="e">
        <f>'[9]15 Yr. Cash Flow'!#REF!</f>
        <v>#REF!</v>
      </c>
      <c r="GKW8" s="354" t="e">
        <f>'[9]15 Yr. Cash Flow'!#REF!</f>
        <v>#REF!</v>
      </c>
      <c r="GKY8" s="354" t="e">
        <f>'[9]15 Yr. Cash Flow'!#REF!</f>
        <v>#REF!</v>
      </c>
      <c r="GLA8" s="354" t="e">
        <f>'[9]15 Yr. Cash Flow'!#REF!</f>
        <v>#REF!</v>
      </c>
      <c r="GLC8" s="354" t="e">
        <f>'[9]15 Yr. Cash Flow'!#REF!</f>
        <v>#REF!</v>
      </c>
      <c r="GLE8" s="354" t="e">
        <f>'[9]15 Yr. Cash Flow'!#REF!</f>
        <v>#REF!</v>
      </c>
      <c r="GLG8" s="354" t="e">
        <f>'[9]15 Yr. Cash Flow'!#REF!</f>
        <v>#REF!</v>
      </c>
      <c r="GLI8" s="354" t="e">
        <f>'[9]15 Yr. Cash Flow'!#REF!</f>
        <v>#REF!</v>
      </c>
      <c r="GLK8" s="354" t="e">
        <f>'[9]15 Yr. Cash Flow'!#REF!</f>
        <v>#REF!</v>
      </c>
      <c r="GLM8" s="354" t="e">
        <f>'[9]15 Yr. Cash Flow'!#REF!</f>
        <v>#REF!</v>
      </c>
      <c r="GLO8" s="354" t="e">
        <f>'[9]15 Yr. Cash Flow'!#REF!</f>
        <v>#REF!</v>
      </c>
      <c r="GLQ8" s="354" t="e">
        <f>'[9]15 Yr. Cash Flow'!#REF!</f>
        <v>#REF!</v>
      </c>
      <c r="GLS8" s="354" t="e">
        <f>'[9]15 Yr. Cash Flow'!#REF!</f>
        <v>#REF!</v>
      </c>
      <c r="GLU8" s="354" t="e">
        <f>'[9]15 Yr. Cash Flow'!#REF!</f>
        <v>#REF!</v>
      </c>
      <c r="GLW8" s="354" t="e">
        <f>'[9]15 Yr. Cash Flow'!#REF!</f>
        <v>#REF!</v>
      </c>
      <c r="GLY8" s="354" t="e">
        <f>'[9]15 Yr. Cash Flow'!#REF!</f>
        <v>#REF!</v>
      </c>
      <c r="GMA8" s="354" t="e">
        <f>'[9]15 Yr. Cash Flow'!#REF!</f>
        <v>#REF!</v>
      </c>
      <c r="GMC8" s="354" t="e">
        <f>'[9]15 Yr. Cash Flow'!#REF!</f>
        <v>#REF!</v>
      </c>
      <c r="GME8" s="354" t="e">
        <f>'[9]15 Yr. Cash Flow'!#REF!</f>
        <v>#REF!</v>
      </c>
      <c r="GMG8" s="354" t="e">
        <f>'[9]15 Yr. Cash Flow'!#REF!</f>
        <v>#REF!</v>
      </c>
      <c r="GMI8" s="354" t="e">
        <f>'[9]15 Yr. Cash Flow'!#REF!</f>
        <v>#REF!</v>
      </c>
      <c r="GMK8" s="354" t="e">
        <f>'[9]15 Yr. Cash Flow'!#REF!</f>
        <v>#REF!</v>
      </c>
      <c r="GMM8" s="354" t="e">
        <f>'[9]15 Yr. Cash Flow'!#REF!</f>
        <v>#REF!</v>
      </c>
      <c r="GMO8" s="354" t="e">
        <f>'[9]15 Yr. Cash Flow'!#REF!</f>
        <v>#REF!</v>
      </c>
      <c r="GMQ8" s="354" t="e">
        <f>'[9]15 Yr. Cash Flow'!#REF!</f>
        <v>#REF!</v>
      </c>
      <c r="GMS8" s="354" t="e">
        <f>'[9]15 Yr. Cash Flow'!#REF!</f>
        <v>#REF!</v>
      </c>
      <c r="GMU8" s="354" t="e">
        <f>'[9]15 Yr. Cash Flow'!#REF!</f>
        <v>#REF!</v>
      </c>
      <c r="GMW8" s="354" t="e">
        <f>'[9]15 Yr. Cash Flow'!#REF!</f>
        <v>#REF!</v>
      </c>
      <c r="GMY8" s="354" t="e">
        <f>'[9]15 Yr. Cash Flow'!#REF!</f>
        <v>#REF!</v>
      </c>
      <c r="GNA8" s="354" t="e">
        <f>'[9]15 Yr. Cash Flow'!#REF!</f>
        <v>#REF!</v>
      </c>
      <c r="GNC8" s="354" t="e">
        <f>'[9]15 Yr. Cash Flow'!#REF!</f>
        <v>#REF!</v>
      </c>
      <c r="GNE8" s="354" t="e">
        <f>'[9]15 Yr. Cash Flow'!#REF!</f>
        <v>#REF!</v>
      </c>
      <c r="GNG8" s="354" t="e">
        <f>'[9]15 Yr. Cash Flow'!#REF!</f>
        <v>#REF!</v>
      </c>
      <c r="GNI8" s="354" t="e">
        <f>'[9]15 Yr. Cash Flow'!#REF!</f>
        <v>#REF!</v>
      </c>
      <c r="GNK8" s="354" t="e">
        <f>'[9]15 Yr. Cash Flow'!#REF!</f>
        <v>#REF!</v>
      </c>
      <c r="GNM8" s="354" t="e">
        <f>'[9]15 Yr. Cash Flow'!#REF!</f>
        <v>#REF!</v>
      </c>
      <c r="GNO8" s="354" t="e">
        <f>'[9]15 Yr. Cash Flow'!#REF!</f>
        <v>#REF!</v>
      </c>
      <c r="GNQ8" s="354" t="e">
        <f>'[9]15 Yr. Cash Flow'!#REF!</f>
        <v>#REF!</v>
      </c>
      <c r="GNS8" s="354" t="e">
        <f>'[9]15 Yr. Cash Flow'!#REF!</f>
        <v>#REF!</v>
      </c>
      <c r="GNU8" s="354" t="e">
        <f>'[9]15 Yr. Cash Flow'!#REF!</f>
        <v>#REF!</v>
      </c>
      <c r="GNW8" s="354" t="e">
        <f>'[9]15 Yr. Cash Flow'!#REF!</f>
        <v>#REF!</v>
      </c>
      <c r="GNY8" s="354" t="e">
        <f>'[9]15 Yr. Cash Flow'!#REF!</f>
        <v>#REF!</v>
      </c>
      <c r="GOA8" s="354" t="e">
        <f>'[9]15 Yr. Cash Flow'!#REF!</f>
        <v>#REF!</v>
      </c>
      <c r="GOC8" s="354" t="e">
        <f>'[9]15 Yr. Cash Flow'!#REF!</f>
        <v>#REF!</v>
      </c>
      <c r="GOE8" s="354" t="e">
        <f>'[9]15 Yr. Cash Flow'!#REF!</f>
        <v>#REF!</v>
      </c>
      <c r="GOG8" s="354" t="e">
        <f>'[9]15 Yr. Cash Flow'!#REF!</f>
        <v>#REF!</v>
      </c>
      <c r="GOI8" s="354" t="e">
        <f>'[9]15 Yr. Cash Flow'!#REF!</f>
        <v>#REF!</v>
      </c>
      <c r="GOK8" s="354" t="e">
        <f>'[9]15 Yr. Cash Flow'!#REF!</f>
        <v>#REF!</v>
      </c>
      <c r="GOM8" s="354" t="e">
        <f>'[9]15 Yr. Cash Flow'!#REF!</f>
        <v>#REF!</v>
      </c>
      <c r="GOO8" s="354" t="e">
        <f>'[9]15 Yr. Cash Flow'!#REF!</f>
        <v>#REF!</v>
      </c>
      <c r="GOQ8" s="354" t="e">
        <f>'[9]15 Yr. Cash Flow'!#REF!</f>
        <v>#REF!</v>
      </c>
      <c r="GOS8" s="354" t="e">
        <f>'[9]15 Yr. Cash Flow'!#REF!</f>
        <v>#REF!</v>
      </c>
      <c r="GOU8" s="354" t="e">
        <f>'[9]15 Yr. Cash Flow'!#REF!</f>
        <v>#REF!</v>
      </c>
      <c r="GOW8" s="354" t="e">
        <f>'[9]15 Yr. Cash Flow'!#REF!</f>
        <v>#REF!</v>
      </c>
      <c r="GOY8" s="354" t="e">
        <f>'[9]15 Yr. Cash Flow'!#REF!</f>
        <v>#REF!</v>
      </c>
      <c r="GPA8" s="354" t="e">
        <f>'[9]15 Yr. Cash Flow'!#REF!</f>
        <v>#REF!</v>
      </c>
      <c r="GPC8" s="354" t="e">
        <f>'[9]15 Yr. Cash Flow'!#REF!</f>
        <v>#REF!</v>
      </c>
      <c r="GPE8" s="354" t="e">
        <f>'[9]15 Yr. Cash Flow'!#REF!</f>
        <v>#REF!</v>
      </c>
      <c r="GPG8" s="354" t="e">
        <f>'[9]15 Yr. Cash Flow'!#REF!</f>
        <v>#REF!</v>
      </c>
      <c r="GPI8" s="354" t="e">
        <f>'[9]15 Yr. Cash Flow'!#REF!</f>
        <v>#REF!</v>
      </c>
      <c r="GPK8" s="354" t="e">
        <f>'[9]15 Yr. Cash Flow'!#REF!</f>
        <v>#REF!</v>
      </c>
      <c r="GPM8" s="354" t="e">
        <f>'[9]15 Yr. Cash Flow'!#REF!</f>
        <v>#REF!</v>
      </c>
      <c r="GPO8" s="354" t="e">
        <f>'[9]15 Yr. Cash Flow'!#REF!</f>
        <v>#REF!</v>
      </c>
      <c r="GPQ8" s="354" t="e">
        <f>'[9]15 Yr. Cash Flow'!#REF!</f>
        <v>#REF!</v>
      </c>
      <c r="GPS8" s="354" t="e">
        <f>'[9]15 Yr. Cash Flow'!#REF!</f>
        <v>#REF!</v>
      </c>
      <c r="GPU8" s="354" t="e">
        <f>'[9]15 Yr. Cash Flow'!#REF!</f>
        <v>#REF!</v>
      </c>
      <c r="GPW8" s="354" t="e">
        <f>'[9]15 Yr. Cash Flow'!#REF!</f>
        <v>#REF!</v>
      </c>
      <c r="GPY8" s="354" t="e">
        <f>'[9]15 Yr. Cash Flow'!#REF!</f>
        <v>#REF!</v>
      </c>
      <c r="GQA8" s="354" t="e">
        <f>'[9]15 Yr. Cash Flow'!#REF!</f>
        <v>#REF!</v>
      </c>
      <c r="GQC8" s="354" t="e">
        <f>'[9]15 Yr. Cash Flow'!#REF!</f>
        <v>#REF!</v>
      </c>
      <c r="GQE8" s="354" t="e">
        <f>'[9]15 Yr. Cash Flow'!#REF!</f>
        <v>#REF!</v>
      </c>
      <c r="GQG8" s="354" t="e">
        <f>'[9]15 Yr. Cash Flow'!#REF!</f>
        <v>#REF!</v>
      </c>
      <c r="GQI8" s="354" t="e">
        <f>'[9]15 Yr. Cash Flow'!#REF!</f>
        <v>#REF!</v>
      </c>
      <c r="GQK8" s="354" t="e">
        <f>'[9]15 Yr. Cash Flow'!#REF!</f>
        <v>#REF!</v>
      </c>
      <c r="GQM8" s="354" t="e">
        <f>'[9]15 Yr. Cash Flow'!#REF!</f>
        <v>#REF!</v>
      </c>
      <c r="GQO8" s="354" t="e">
        <f>'[9]15 Yr. Cash Flow'!#REF!</f>
        <v>#REF!</v>
      </c>
      <c r="GQQ8" s="354" t="e">
        <f>'[9]15 Yr. Cash Flow'!#REF!</f>
        <v>#REF!</v>
      </c>
      <c r="GQS8" s="354" t="e">
        <f>'[9]15 Yr. Cash Flow'!#REF!</f>
        <v>#REF!</v>
      </c>
      <c r="GQU8" s="354" t="e">
        <f>'[9]15 Yr. Cash Flow'!#REF!</f>
        <v>#REF!</v>
      </c>
      <c r="GQW8" s="354" t="e">
        <f>'[9]15 Yr. Cash Flow'!#REF!</f>
        <v>#REF!</v>
      </c>
      <c r="GQY8" s="354" t="e">
        <f>'[9]15 Yr. Cash Flow'!#REF!</f>
        <v>#REF!</v>
      </c>
      <c r="GRA8" s="354" t="e">
        <f>'[9]15 Yr. Cash Flow'!#REF!</f>
        <v>#REF!</v>
      </c>
      <c r="GRC8" s="354" t="e">
        <f>'[9]15 Yr. Cash Flow'!#REF!</f>
        <v>#REF!</v>
      </c>
      <c r="GRE8" s="354" t="e">
        <f>'[9]15 Yr. Cash Flow'!#REF!</f>
        <v>#REF!</v>
      </c>
      <c r="GRG8" s="354" t="e">
        <f>'[9]15 Yr. Cash Flow'!#REF!</f>
        <v>#REF!</v>
      </c>
      <c r="GRI8" s="354" t="e">
        <f>'[9]15 Yr. Cash Flow'!#REF!</f>
        <v>#REF!</v>
      </c>
      <c r="GRK8" s="354" t="e">
        <f>'[9]15 Yr. Cash Flow'!#REF!</f>
        <v>#REF!</v>
      </c>
      <c r="GRM8" s="354" t="e">
        <f>'[9]15 Yr. Cash Flow'!#REF!</f>
        <v>#REF!</v>
      </c>
      <c r="GRO8" s="354" t="e">
        <f>'[9]15 Yr. Cash Flow'!#REF!</f>
        <v>#REF!</v>
      </c>
      <c r="GRQ8" s="354" t="e">
        <f>'[9]15 Yr. Cash Flow'!#REF!</f>
        <v>#REF!</v>
      </c>
      <c r="GRS8" s="354" t="e">
        <f>'[9]15 Yr. Cash Flow'!#REF!</f>
        <v>#REF!</v>
      </c>
      <c r="GRU8" s="354" t="e">
        <f>'[9]15 Yr. Cash Flow'!#REF!</f>
        <v>#REF!</v>
      </c>
      <c r="GRW8" s="354" t="e">
        <f>'[9]15 Yr. Cash Flow'!#REF!</f>
        <v>#REF!</v>
      </c>
      <c r="GRY8" s="354" t="e">
        <f>'[9]15 Yr. Cash Flow'!#REF!</f>
        <v>#REF!</v>
      </c>
      <c r="GSA8" s="354" t="e">
        <f>'[9]15 Yr. Cash Flow'!#REF!</f>
        <v>#REF!</v>
      </c>
      <c r="GSC8" s="354" t="e">
        <f>'[9]15 Yr. Cash Flow'!#REF!</f>
        <v>#REF!</v>
      </c>
      <c r="GSE8" s="354" t="e">
        <f>'[9]15 Yr. Cash Flow'!#REF!</f>
        <v>#REF!</v>
      </c>
      <c r="GSG8" s="354" t="e">
        <f>'[9]15 Yr. Cash Flow'!#REF!</f>
        <v>#REF!</v>
      </c>
      <c r="GSI8" s="354" t="e">
        <f>'[9]15 Yr. Cash Flow'!#REF!</f>
        <v>#REF!</v>
      </c>
      <c r="GSK8" s="354" t="e">
        <f>'[9]15 Yr. Cash Flow'!#REF!</f>
        <v>#REF!</v>
      </c>
      <c r="GSM8" s="354" t="e">
        <f>'[9]15 Yr. Cash Flow'!#REF!</f>
        <v>#REF!</v>
      </c>
      <c r="GSO8" s="354" t="e">
        <f>'[9]15 Yr. Cash Flow'!#REF!</f>
        <v>#REF!</v>
      </c>
      <c r="GSQ8" s="354" t="e">
        <f>'[9]15 Yr. Cash Flow'!#REF!</f>
        <v>#REF!</v>
      </c>
      <c r="GSS8" s="354" t="e">
        <f>'[9]15 Yr. Cash Flow'!#REF!</f>
        <v>#REF!</v>
      </c>
      <c r="GSU8" s="354" t="e">
        <f>'[9]15 Yr. Cash Flow'!#REF!</f>
        <v>#REF!</v>
      </c>
      <c r="GSW8" s="354" t="e">
        <f>'[9]15 Yr. Cash Flow'!#REF!</f>
        <v>#REF!</v>
      </c>
      <c r="GSY8" s="354" t="e">
        <f>'[9]15 Yr. Cash Flow'!#REF!</f>
        <v>#REF!</v>
      </c>
      <c r="GTA8" s="354" t="e">
        <f>'[9]15 Yr. Cash Flow'!#REF!</f>
        <v>#REF!</v>
      </c>
      <c r="GTC8" s="354" t="e">
        <f>'[9]15 Yr. Cash Flow'!#REF!</f>
        <v>#REF!</v>
      </c>
      <c r="GTE8" s="354" t="e">
        <f>'[9]15 Yr. Cash Flow'!#REF!</f>
        <v>#REF!</v>
      </c>
      <c r="GTG8" s="354" t="e">
        <f>'[9]15 Yr. Cash Flow'!#REF!</f>
        <v>#REF!</v>
      </c>
      <c r="GTI8" s="354" t="e">
        <f>'[9]15 Yr. Cash Flow'!#REF!</f>
        <v>#REF!</v>
      </c>
      <c r="GTK8" s="354" t="e">
        <f>'[9]15 Yr. Cash Flow'!#REF!</f>
        <v>#REF!</v>
      </c>
      <c r="GTM8" s="354" t="e">
        <f>'[9]15 Yr. Cash Flow'!#REF!</f>
        <v>#REF!</v>
      </c>
      <c r="GTO8" s="354" t="e">
        <f>'[9]15 Yr. Cash Flow'!#REF!</f>
        <v>#REF!</v>
      </c>
      <c r="GTQ8" s="354" t="e">
        <f>'[9]15 Yr. Cash Flow'!#REF!</f>
        <v>#REF!</v>
      </c>
      <c r="GTS8" s="354" t="e">
        <f>'[9]15 Yr. Cash Flow'!#REF!</f>
        <v>#REF!</v>
      </c>
      <c r="GTU8" s="354" t="e">
        <f>'[9]15 Yr. Cash Flow'!#REF!</f>
        <v>#REF!</v>
      </c>
      <c r="GTW8" s="354" t="e">
        <f>'[9]15 Yr. Cash Flow'!#REF!</f>
        <v>#REF!</v>
      </c>
      <c r="GTY8" s="354" t="e">
        <f>'[9]15 Yr. Cash Flow'!#REF!</f>
        <v>#REF!</v>
      </c>
      <c r="GUA8" s="354" t="e">
        <f>'[9]15 Yr. Cash Flow'!#REF!</f>
        <v>#REF!</v>
      </c>
      <c r="GUC8" s="354" t="e">
        <f>'[9]15 Yr. Cash Flow'!#REF!</f>
        <v>#REF!</v>
      </c>
      <c r="GUE8" s="354" t="e">
        <f>'[9]15 Yr. Cash Flow'!#REF!</f>
        <v>#REF!</v>
      </c>
      <c r="GUG8" s="354" t="e">
        <f>'[9]15 Yr. Cash Flow'!#REF!</f>
        <v>#REF!</v>
      </c>
      <c r="GUI8" s="354" t="e">
        <f>'[9]15 Yr. Cash Flow'!#REF!</f>
        <v>#REF!</v>
      </c>
      <c r="GUK8" s="354" t="e">
        <f>'[9]15 Yr. Cash Flow'!#REF!</f>
        <v>#REF!</v>
      </c>
      <c r="GUM8" s="354" t="e">
        <f>'[9]15 Yr. Cash Flow'!#REF!</f>
        <v>#REF!</v>
      </c>
      <c r="GUO8" s="354" t="e">
        <f>'[9]15 Yr. Cash Flow'!#REF!</f>
        <v>#REF!</v>
      </c>
      <c r="GUQ8" s="354" t="e">
        <f>'[9]15 Yr. Cash Flow'!#REF!</f>
        <v>#REF!</v>
      </c>
      <c r="GUS8" s="354" t="e">
        <f>'[9]15 Yr. Cash Flow'!#REF!</f>
        <v>#REF!</v>
      </c>
      <c r="GUU8" s="354" t="e">
        <f>'[9]15 Yr. Cash Flow'!#REF!</f>
        <v>#REF!</v>
      </c>
      <c r="GUW8" s="354" t="e">
        <f>'[9]15 Yr. Cash Flow'!#REF!</f>
        <v>#REF!</v>
      </c>
      <c r="GUY8" s="354" t="e">
        <f>'[9]15 Yr. Cash Flow'!#REF!</f>
        <v>#REF!</v>
      </c>
      <c r="GVA8" s="354" t="e">
        <f>'[9]15 Yr. Cash Flow'!#REF!</f>
        <v>#REF!</v>
      </c>
      <c r="GVC8" s="354" t="e">
        <f>'[9]15 Yr. Cash Flow'!#REF!</f>
        <v>#REF!</v>
      </c>
      <c r="GVE8" s="354" t="e">
        <f>'[9]15 Yr. Cash Flow'!#REF!</f>
        <v>#REF!</v>
      </c>
      <c r="GVG8" s="354" t="e">
        <f>'[9]15 Yr. Cash Flow'!#REF!</f>
        <v>#REF!</v>
      </c>
      <c r="GVI8" s="354" t="e">
        <f>'[9]15 Yr. Cash Flow'!#REF!</f>
        <v>#REF!</v>
      </c>
      <c r="GVK8" s="354" t="e">
        <f>'[9]15 Yr. Cash Flow'!#REF!</f>
        <v>#REF!</v>
      </c>
      <c r="GVM8" s="354" t="e">
        <f>'[9]15 Yr. Cash Flow'!#REF!</f>
        <v>#REF!</v>
      </c>
      <c r="GVO8" s="354" t="e">
        <f>'[9]15 Yr. Cash Flow'!#REF!</f>
        <v>#REF!</v>
      </c>
      <c r="GVQ8" s="354" t="e">
        <f>'[9]15 Yr. Cash Flow'!#REF!</f>
        <v>#REF!</v>
      </c>
      <c r="GVS8" s="354" t="e">
        <f>'[9]15 Yr. Cash Flow'!#REF!</f>
        <v>#REF!</v>
      </c>
      <c r="GVU8" s="354" t="e">
        <f>'[9]15 Yr. Cash Flow'!#REF!</f>
        <v>#REF!</v>
      </c>
      <c r="GVW8" s="354" t="e">
        <f>'[9]15 Yr. Cash Flow'!#REF!</f>
        <v>#REF!</v>
      </c>
      <c r="GVY8" s="354" t="e">
        <f>'[9]15 Yr. Cash Flow'!#REF!</f>
        <v>#REF!</v>
      </c>
      <c r="GWA8" s="354" t="e">
        <f>'[9]15 Yr. Cash Flow'!#REF!</f>
        <v>#REF!</v>
      </c>
      <c r="GWC8" s="354" t="e">
        <f>'[9]15 Yr. Cash Flow'!#REF!</f>
        <v>#REF!</v>
      </c>
      <c r="GWE8" s="354" t="e">
        <f>'[9]15 Yr. Cash Flow'!#REF!</f>
        <v>#REF!</v>
      </c>
      <c r="GWG8" s="354" t="e">
        <f>'[9]15 Yr. Cash Flow'!#REF!</f>
        <v>#REF!</v>
      </c>
      <c r="GWI8" s="354" t="e">
        <f>'[9]15 Yr. Cash Flow'!#REF!</f>
        <v>#REF!</v>
      </c>
      <c r="GWK8" s="354" t="e">
        <f>'[9]15 Yr. Cash Flow'!#REF!</f>
        <v>#REF!</v>
      </c>
      <c r="GWM8" s="354" t="e">
        <f>'[9]15 Yr. Cash Flow'!#REF!</f>
        <v>#REF!</v>
      </c>
      <c r="GWO8" s="354" t="e">
        <f>'[9]15 Yr. Cash Flow'!#REF!</f>
        <v>#REF!</v>
      </c>
      <c r="GWQ8" s="354" t="e">
        <f>'[9]15 Yr. Cash Flow'!#REF!</f>
        <v>#REF!</v>
      </c>
      <c r="GWS8" s="354" t="e">
        <f>'[9]15 Yr. Cash Flow'!#REF!</f>
        <v>#REF!</v>
      </c>
      <c r="GWU8" s="354" t="e">
        <f>'[9]15 Yr. Cash Flow'!#REF!</f>
        <v>#REF!</v>
      </c>
      <c r="GWW8" s="354" t="e">
        <f>'[9]15 Yr. Cash Flow'!#REF!</f>
        <v>#REF!</v>
      </c>
      <c r="GWY8" s="354" t="e">
        <f>'[9]15 Yr. Cash Flow'!#REF!</f>
        <v>#REF!</v>
      </c>
      <c r="GXA8" s="354" t="e">
        <f>'[9]15 Yr. Cash Flow'!#REF!</f>
        <v>#REF!</v>
      </c>
      <c r="GXC8" s="354" t="e">
        <f>'[9]15 Yr. Cash Flow'!#REF!</f>
        <v>#REF!</v>
      </c>
      <c r="GXE8" s="354" t="e">
        <f>'[9]15 Yr. Cash Flow'!#REF!</f>
        <v>#REF!</v>
      </c>
      <c r="GXG8" s="354" t="e">
        <f>'[9]15 Yr. Cash Flow'!#REF!</f>
        <v>#REF!</v>
      </c>
      <c r="GXI8" s="354" t="e">
        <f>'[9]15 Yr. Cash Flow'!#REF!</f>
        <v>#REF!</v>
      </c>
      <c r="GXK8" s="354" t="e">
        <f>'[9]15 Yr. Cash Flow'!#REF!</f>
        <v>#REF!</v>
      </c>
      <c r="GXM8" s="354" t="e">
        <f>'[9]15 Yr. Cash Flow'!#REF!</f>
        <v>#REF!</v>
      </c>
      <c r="GXO8" s="354" t="e">
        <f>'[9]15 Yr. Cash Flow'!#REF!</f>
        <v>#REF!</v>
      </c>
      <c r="GXQ8" s="354" t="e">
        <f>'[9]15 Yr. Cash Flow'!#REF!</f>
        <v>#REF!</v>
      </c>
      <c r="GXS8" s="354" t="e">
        <f>'[9]15 Yr. Cash Flow'!#REF!</f>
        <v>#REF!</v>
      </c>
      <c r="GXU8" s="354" t="e">
        <f>'[9]15 Yr. Cash Flow'!#REF!</f>
        <v>#REF!</v>
      </c>
      <c r="GXW8" s="354" t="e">
        <f>'[9]15 Yr. Cash Flow'!#REF!</f>
        <v>#REF!</v>
      </c>
      <c r="GXY8" s="354" t="e">
        <f>'[9]15 Yr. Cash Flow'!#REF!</f>
        <v>#REF!</v>
      </c>
      <c r="GYA8" s="354" t="e">
        <f>'[9]15 Yr. Cash Flow'!#REF!</f>
        <v>#REF!</v>
      </c>
      <c r="GYC8" s="354" t="e">
        <f>'[9]15 Yr. Cash Flow'!#REF!</f>
        <v>#REF!</v>
      </c>
      <c r="GYE8" s="354" t="e">
        <f>'[9]15 Yr. Cash Flow'!#REF!</f>
        <v>#REF!</v>
      </c>
      <c r="GYG8" s="354" t="e">
        <f>'[9]15 Yr. Cash Flow'!#REF!</f>
        <v>#REF!</v>
      </c>
      <c r="GYI8" s="354" t="e">
        <f>'[9]15 Yr. Cash Flow'!#REF!</f>
        <v>#REF!</v>
      </c>
      <c r="GYK8" s="354" t="e">
        <f>'[9]15 Yr. Cash Flow'!#REF!</f>
        <v>#REF!</v>
      </c>
      <c r="GYM8" s="354" t="e">
        <f>'[9]15 Yr. Cash Flow'!#REF!</f>
        <v>#REF!</v>
      </c>
      <c r="GYO8" s="354" t="e">
        <f>'[9]15 Yr. Cash Flow'!#REF!</f>
        <v>#REF!</v>
      </c>
      <c r="GYQ8" s="354" t="e">
        <f>'[9]15 Yr. Cash Flow'!#REF!</f>
        <v>#REF!</v>
      </c>
      <c r="GYS8" s="354" t="e">
        <f>'[9]15 Yr. Cash Flow'!#REF!</f>
        <v>#REF!</v>
      </c>
      <c r="GYU8" s="354" t="e">
        <f>'[9]15 Yr. Cash Flow'!#REF!</f>
        <v>#REF!</v>
      </c>
      <c r="GYW8" s="354" t="e">
        <f>'[9]15 Yr. Cash Flow'!#REF!</f>
        <v>#REF!</v>
      </c>
      <c r="GYY8" s="354" t="e">
        <f>'[9]15 Yr. Cash Flow'!#REF!</f>
        <v>#REF!</v>
      </c>
      <c r="GZA8" s="354" t="e">
        <f>'[9]15 Yr. Cash Flow'!#REF!</f>
        <v>#REF!</v>
      </c>
      <c r="GZC8" s="354" t="e">
        <f>'[9]15 Yr. Cash Flow'!#REF!</f>
        <v>#REF!</v>
      </c>
      <c r="GZE8" s="354" t="e">
        <f>'[9]15 Yr. Cash Flow'!#REF!</f>
        <v>#REF!</v>
      </c>
      <c r="GZG8" s="354" t="e">
        <f>'[9]15 Yr. Cash Flow'!#REF!</f>
        <v>#REF!</v>
      </c>
      <c r="GZI8" s="354" t="e">
        <f>'[9]15 Yr. Cash Flow'!#REF!</f>
        <v>#REF!</v>
      </c>
      <c r="GZK8" s="354" t="e">
        <f>'[9]15 Yr. Cash Flow'!#REF!</f>
        <v>#REF!</v>
      </c>
      <c r="GZM8" s="354" t="e">
        <f>'[9]15 Yr. Cash Flow'!#REF!</f>
        <v>#REF!</v>
      </c>
      <c r="GZO8" s="354" t="e">
        <f>'[9]15 Yr. Cash Flow'!#REF!</f>
        <v>#REF!</v>
      </c>
      <c r="GZQ8" s="354" t="e">
        <f>'[9]15 Yr. Cash Flow'!#REF!</f>
        <v>#REF!</v>
      </c>
      <c r="GZS8" s="354" t="e">
        <f>'[9]15 Yr. Cash Flow'!#REF!</f>
        <v>#REF!</v>
      </c>
      <c r="GZU8" s="354" t="e">
        <f>'[9]15 Yr. Cash Flow'!#REF!</f>
        <v>#REF!</v>
      </c>
      <c r="GZW8" s="354" t="e">
        <f>'[9]15 Yr. Cash Flow'!#REF!</f>
        <v>#REF!</v>
      </c>
      <c r="GZY8" s="354" t="e">
        <f>'[9]15 Yr. Cash Flow'!#REF!</f>
        <v>#REF!</v>
      </c>
      <c r="HAA8" s="354" t="e">
        <f>'[9]15 Yr. Cash Flow'!#REF!</f>
        <v>#REF!</v>
      </c>
      <c r="HAC8" s="354" t="e">
        <f>'[9]15 Yr. Cash Flow'!#REF!</f>
        <v>#REF!</v>
      </c>
      <c r="HAE8" s="354" t="e">
        <f>'[9]15 Yr. Cash Flow'!#REF!</f>
        <v>#REF!</v>
      </c>
      <c r="HAG8" s="354" t="e">
        <f>'[9]15 Yr. Cash Flow'!#REF!</f>
        <v>#REF!</v>
      </c>
      <c r="HAI8" s="354" t="e">
        <f>'[9]15 Yr. Cash Flow'!#REF!</f>
        <v>#REF!</v>
      </c>
      <c r="HAK8" s="354" t="e">
        <f>'[9]15 Yr. Cash Flow'!#REF!</f>
        <v>#REF!</v>
      </c>
      <c r="HAM8" s="354" t="e">
        <f>'[9]15 Yr. Cash Flow'!#REF!</f>
        <v>#REF!</v>
      </c>
      <c r="HAO8" s="354" t="e">
        <f>'[9]15 Yr. Cash Flow'!#REF!</f>
        <v>#REF!</v>
      </c>
      <c r="HAQ8" s="354" t="e">
        <f>'[9]15 Yr. Cash Flow'!#REF!</f>
        <v>#REF!</v>
      </c>
      <c r="HAS8" s="354" t="e">
        <f>'[9]15 Yr. Cash Flow'!#REF!</f>
        <v>#REF!</v>
      </c>
      <c r="HAU8" s="354" t="e">
        <f>'[9]15 Yr. Cash Flow'!#REF!</f>
        <v>#REF!</v>
      </c>
      <c r="HAW8" s="354" t="e">
        <f>'[9]15 Yr. Cash Flow'!#REF!</f>
        <v>#REF!</v>
      </c>
      <c r="HAY8" s="354" t="e">
        <f>'[9]15 Yr. Cash Flow'!#REF!</f>
        <v>#REF!</v>
      </c>
      <c r="HBA8" s="354" t="e">
        <f>'[9]15 Yr. Cash Flow'!#REF!</f>
        <v>#REF!</v>
      </c>
      <c r="HBC8" s="354" t="e">
        <f>'[9]15 Yr. Cash Flow'!#REF!</f>
        <v>#REF!</v>
      </c>
      <c r="HBE8" s="354" t="e">
        <f>'[9]15 Yr. Cash Flow'!#REF!</f>
        <v>#REF!</v>
      </c>
      <c r="HBG8" s="354" t="e">
        <f>'[9]15 Yr. Cash Flow'!#REF!</f>
        <v>#REF!</v>
      </c>
      <c r="HBI8" s="354" t="e">
        <f>'[9]15 Yr. Cash Flow'!#REF!</f>
        <v>#REF!</v>
      </c>
      <c r="HBK8" s="354" t="e">
        <f>'[9]15 Yr. Cash Flow'!#REF!</f>
        <v>#REF!</v>
      </c>
      <c r="HBM8" s="354" t="e">
        <f>'[9]15 Yr. Cash Flow'!#REF!</f>
        <v>#REF!</v>
      </c>
      <c r="HBO8" s="354" t="e">
        <f>'[9]15 Yr. Cash Flow'!#REF!</f>
        <v>#REF!</v>
      </c>
      <c r="HBQ8" s="354" t="e">
        <f>'[9]15 Yr. Cash Flow'!#REF!</f>
        <v>#REF!</v>
      </c>
      <c r="HBS8" s="354" t="e">
        <f>'[9]15 Yr. Cash Flow'!#REF!</f>
        <v>#REF!</v>
      </c>
      <c r="HBU8" s="354" t="e">
        <f>'[9]15 Yr. Cash Flow'!#REF!</f>
        <v>#REF!</v>
      </c>
      <c r="HBW8" s="354" t="e">
        <f>'[9]15 Yr. Cash Flow'!#REF!</f>
        <v>#REF!</v>
      </c>
      <c r="HBY8" s="354" t="e">
        <f>'[9]15 Yr. Cash Flow'!#REF!</f>
        <v>#REF!</v>
      </c>
      <c r="HCA8" s="354" t="e">
        <f>'[9]15 Yr. Cash Flow'!#REF!</f>
        <v>#REF!</v>
      </c>
      <c r="HCC8" s="354" t="e">
        <f>'[9]15 Yr. Cash Flow'!#REF!</f>
        <v>#REF!</v>
      </c>
      <c r="HCE8" s="354" t="e">
        <f>'[9]15 Yr. Cash Flow'!#REF!</f>
        <v>#REF!</v>
      </c>
      <c r="HCG8" s="354" t="e">
        <f>'[9]15 Yr. Cash Flow'!#REF!</f>
        <v>#REF!</v>
      </c>
      <c r="HCI8" s="354" t="e">
        <f>'[9]15 Yr. Cash Flow'!#REF!</f>
        <v>#REF!</v>
      </c>
      <c r="HCK8" s="354" t="e">
        <f>'[9]15 Yr. Cash Flow'!#REF!</f>
        <v>#REF!</v>
      </c>
      <c r="HCM8" s="354" t="e">
        <f>'[9]15 Yr. Cash Flow'!#REF!</f>
        <v>#REF!</v>
      </c>
      <c r="HCO8" s="354" t="e">
        <f>'[9]15 Yr. Cash Flow'!#REF!</f>
        <v>#REF!</v>
      </c>
      <c r="HCQ8" s="354" t="e">
        <f>'[9]15 Yr. Cash Flow'!#REF!</f>
        <v>#REF!</v>
      </c>
      <c r="HCS8" s="354" t="e">
        <f>'[9]15 Yr. Cash Flow'!#REF!</f>
        <v>#REF!</v>
      </c>
      <c r="HCU8" s="354" t="e">
        <f>'[9]15 Yr. Cash Flow'!#REF!</f>
        <v>#REF!</v>
      </c>
      <c r="HCW8" s="354" t="e">
        <f>'[9]15 Yr. Cash Flow'!#REF!</f>
        <v>#REF!</v>
      </c>
      <c r="HCY8" s="354" t="e">
        <f>'[9]15 Yr. Cash Flow'!#REF!</f>
        <v>#REF!</v>
      </c>
      <c r="HDA8" s="354" t="e">
        <f>'[9]15 Yr. Cash Flow'!#REF!</f>
        <v>#REF!</v>
      </c>
      <c r="HDC8" s="354" t="e">
        <f>'[9]15 Yr. Cash Flow'!#REF!</f>
        <v>#REF!</v>
      </c>
      <c r="HDE8" s="354" t="e">
        <f>'[9]15 Yr. Cash Flow'!#REF!</f>
        <v>#REF!</v>
      </c>
      <c r="HDG8" s="354" t="e">
        <f>'[9]15 Yr. Cash Flow'!#REF!</f>
        <v>#REF!</v>
      </c>
      <c r="HDI8" s="354" t="e">
        <f>'[9]15 Yr. Cash Flow'!#REF!</f>
        <v>#REF!</v>
      </c>
      <c r="HDK8" s="354" t="e">
        <f>'[9]15 Yr. Cash Flow'!#REF!</f>
        <v>#REF!</v>
      </c>
      <c r="HDM8" s="354" t="e">
        <f>'[9]15 Yr. Cash Flow'!#REF!</f>
        <v>#REF!</v>
      </c>
      <c r="HDO8" s="354" t="e">
        <f>'[9]15 Yr. Cash Flow'!#REF!</f>
        <v>#REF!</v>
      </c>
      <c r="HDQ8" s="354" t="e">
        <f>'[9]15 Yr. Cash Flow'!#REF!</f>
        <v>#REF!</v>
      </c>
      <c r="HDS8" s="354" t="e">
        <f>'[9]15 Yr. Cash Flow'!#REF!</f>
        <v>#REF!</v>
      </c>
      <c r="HDU8" s="354" t="e">
        <f>'[9]15 Yr. Cash Flow'!#REF!</f>
        <v>#REF!</v>
      </c>
      <c r="HDW8" s="354" t="e">
        <f>'[9]15 Yr. Cash Flow'!#REF!</f>
        <v>#REF!</v>
      </c>
      <c r="HDY8" s="354" t="e">
        <f>'[9]15 Yr. Cash Flow'!#REF!</f>
        <v>#REF!</v>
      </c>
      <c r="HEA8" s="354" t="e">
        <f>'[9]15 Yr. Cash Flow'!#REF!</f>
        <v>#REF!</v>
      </c>
      <c r="HEC8" s="354" t="e">
        <f>'[9]15 Yr. Cash Flow'!#REF!</f>
        <v>#REF!</v>
      </c>
      <c r="HEE8" s="354" t="e">
        <f>'[9]15 Yr. Cash Flow'!#REF!</f>
        <v>#REF!</v>
      </c>
      <c r="HEG8" s="354" t="e">
        <f>'[9]15 Yr. Cash Flow'!#REF!</f>
        <v>#REF!</v>
      </c>
      <c r="HEI8" s="354" t="e">
        <f>'[9]15 Yr. Cash Flow'!#REF!</f>
        <v>#REF!</v>
      </c>
      <c r="HEK8" s="354" t="e">
        <f>'[9]15 Yr. Cash Flow'!#REF!</f>
        <v>#REF!</v>
      </c>
      <c r="HEM8" s="354" t="e">
        <f>'[9]15 Yr. Cash Flow'!#REF!</f>
        <v>#REF!</v>
      </c>
      <c r="HEO8" s="354" t="e">
        <f>'[9]15 Yr. Cash Flow'!#REF!</f>
        <v>#REF!</v>
      </c>
      <c r="HEQ8" s="354" t="e">
        <f>'[9]15 Yr. Cash Flow'!#REF!</f>
        <v>#REF!</v>
      </c>
      <c r="HES8" s="354" t="e">
        <f>'[9]15 Yr. Cash Flow'!#REF!</f>
        <v>#REF!</v>
      </c>
      <c r="HEU8" s="354" t="e">
        <f>'[9]15 Yr. Cash Flow'!#REF!</f>
        <v>#REF!</v>
      </c>
      <c r="HEW8" s="354" t="e">
        <f>'[9]15 Yr. Cash Flow'!#REF!</f>
        <v>#REF!</v>
      </c>
      <c r="HEY8" s="354" t="e">
        <f>'[9]15 Yr. Cash Flow'!#REF!</f>
        <v>#REF!</v>
      </c>
      <c r="HFA8" s="354" t="e">
        <f>'[9]15 Yr. Cash Flow'!#REF!</f>
        <v>#REF!</v>
      </c>
      <c r="HFC8" s="354" t="e">
        <f>'[9]15 Yr. Cash Flow'!#REF!</f>
        <v>#REF!</v>
      </c>
      <c r="HFE8" s="354" t="e">
        <f>'[9]15 Yr. Cash Flow'!#REF!</f>
        <v>#REF!</v>
      </c>
      <c r="HFG8" s="354" t="e">
        <f>'[9]15 Yr. Cash Flow'!#REF!</f>
        <v>#REF!</v>
      </c>
      <c r="HFI8" s="354" t="e">
        <f>'[9]15 Yr. Cash Flow'!#REF!</f>
        <v>#REF!</v>
      </c>
      <c r="HFK8" s="354" t="e">
        <f>'[9]15 Yr. Cash Flow'!#REF!</f>
        <v>#REF!</v>
      </c>
      <c r="HFM8" s="354" t="e">
        <f>'[9]15 Yr. Cash Flow'!#REF!</f>
        <v>#REF!</v>
      </c>
      <c r="HFO8" s="354" t="e">
        <f>'[9]15 Yr. Cash Flow'!#REF!</f>
        <v>#REF!</v>
      </c>
      <c r="HFQ8" s="354" t="e">
        <f>'[9]15 Yr. Cash Flow'!#REF!</f>
        <v>#REF!</v>
      </c>
      <c r="HFS8" s="354" t="e">
        <f>'[9]15 Yr. Cash Flow'!#REF!</f>
        <v>#REF!</v>
      </c>
      <c r="HFU8" s="354" t="e">
        <f>'[9]15 Yr. Cash Flow'!#REF!</f>
        <v>#REF!</v>
      </c>
      <c r="HFW8" s="354" t="e">
        <f>'[9]15 Yr. Cash Flow'!#REF!</f>
        <v>#REF!</v>
      </c>
      <c r="HFY8" s="354" t="e">
        <f>'[9]15 Yr. Cash Flow'!#REF!</f>
        <v>#REF!</v>
      </c>
      <c r="HGA8" s="354" t="e">
        <f>'[9]15 Yr. Cash Flow'!#REF!</f>
        <v>#REF!</v>
      </c>
      <c r="HGC8" s="354" t="e">
        <f>'[9]15 Yr. Cash Flow'!#REF!</f>
        <v>#REF!</v>
      </c>
      <c r="HGE8" s="354" t="e">
        <f>'[9]15 Yr. Cash Flow'!#REF!</f>
        <v>#REF!</v>
      </c>
      <c r="HGG8" s="354" t="e">
        <f>'[9]15 Yr. Cash Flow'!#REF!</f>
        <v>#REF!</v>
      </c>
      <c r="HGI8" s="354" t="e">
        <f>'[9]15 Yr. Cash Flow'!#REF!</f>
        <v>#REF!</v>
      </c>
      <c r="HGK8" s="354" t="e">
        <f>'[9]15 Yr. Cash Flow'!#REF!</f>
        <v>#REF!</v>
      </c>
      <c r="HGM8" s="354" t="e">
        <f>'[9]15 Yr. Cash Flow'!#REF!</f>
        <v>#REF!</v>
      </c>
      <c r="HGO8" s="354" t="e">
        <f>'[9]15 Yr. Cash Flow'!#REF!</f>
        <v>#REF!</v>
      </c>
      <c r="HGQ8" s="354" t="e">
        <f>'[9]15 Yr. Cash Flow'!#REF!</f>
        <v>#REF!</v>
      </c>
      <c r="HGS8" s="354" t="e">
        <f>'[9]15 Yr. Cash Flow'!#REF!</f>
        <v>#REF!</v>
      </c>
      <c r="HGU8" s="354" t="e">
        <f>'[9]15 Yr. Cash Flow'!#REF!</f>
        <v>#REF!</v>
      </c>
      <c r="HGW8" s="354" t="e">
        <f>'[9]15 Yr. Cash Flow'!#REF!</f>
        <v>#REF!</v>
      </c>
      <c r="HGY8" s="354" t="e">
        <f>'[9]15 Yr. Cash Flow'!#REF!</f>
        <v>#REF!</v>
      </c>
      <c r="HHA8" s="354" t="e">
        <f>'[9]15 Yr. Cash Flow'!#REF!</f>
        <v>#REF!</v>
      </c>
      <c r="HHC8" s="354" t="e">
        <f>'[9]15 Yr. Cash Flow'!#REF!</f>
        <v>#REF!</v>
      </c>
      <c r="HHE8" s="354" t="e">
        <f>'[9]15 Yr. Cash Flow'!#REF!</f>
        <v>#REF!</v>
      </c>
      <c r="HHG8" s="354" t="e">
        <f>'[9]15 Yr. Cash Flow'!#REF!</f>
        <v>#REF!</v>
      </c>
      <c r="HHI8" s="354" t="e">
        <f>'[9]15 Yr. Cash Flow'!#REF!</f>
        <v>#REF!</v>
      </c>
      <c r="HHK8" s="354" t="e">
        <f>'[9]15 Yr. Cash Flow'!#REF!</f>
        <v>#REF!</v>
      </c>
      <c r="HHM8" s="354" t="e">
        <f>'[9]15 Yr. Cash Flow'!#REF!</f>
        <v>#REF!</v>
      </c>
      <c r="HHO8" s="354" t="e">
        <f>'[9]15 Yr. Cash Flow'!#REF!</f>
        <v>#REF!</v>
      </c>
      <c r="HHQ8" s="354" t="e">
        <f>'[9]15 Yr. Cash Flow'!#REF!</f>
        <v>#REF!</v>
      </c>
      <c r="HHS8" s="354" t="e">
        <f>'[9]15 Yr. Cash Flow'!#REF!</f>
        <v>#REF!</v>
      </c>
      <c r="HHU8" s="354" t="e">
        <f>'[9]15 Yr. Cash Flow'!#REF!</f>
        <v>#REF!</v>
      </c>
      <c r="HHW8" s="354" t="e">
        <f>'[9]15 Yr. Cash Flow'!#REF!</f>
        <v>#REF!</v>
      </c>
      <c r="HHY8" s="354" t="e">
        <f>'[9]15 Yr. Cash Flow'!#REF!</f>
        <v>#REF!</v>
      </c>
      <c r="HIA8" s="354" t="e">
        <f>'[9]15 Yr. Cash Flow'!#REF!</f>
        <v>#REF!</v>
      </c>
      <c r="HIC8" s="354" t="e">
        <f>'[9]15 Yr. Cash Flow'!#REF!</f>
        <v>#REF!</v>
      </c>
      <c r="HIE8" s="354" t="e">
        <f>'[9]15 Yr. Cash Flow'!#REF!</f>
        <v>#REF!</v>
      </c>
      <c r="HIG8" s="354" t="e">
        <f>'[9]15 Yr. Cash Flow'!#REF!</f>
        <v>#REF!</v>
      </c>
      <c r="HII8" s="354" t="e">
        <f>'[9]15 Yr. Cash Flow'!#REF!</f>
        <v>#REF!</v>
      </c>
      <c r="HIK8" s="354" t="e">
        <f>'[9]15 Yr. Cash Flow'!#REF!</f>
        <v>#REF!</v>
      </c>
      <c r="HIM8" s="354" t="e">
        <f>'[9]15 Yr. Cash Flow'!#REF!</f>
        <v>#REF!</v>
      </c>
      <c r="HIO8" s="354" t="e">
        <f>'[9]15 Yr. Cash Flow'!#REF!</f>
        <v>#REF!</v>
      </c>
      <c r="HIQ8" s="354" t="e">
        <f>'[9]15 Yr. Cash Flow'!#REF!</f>
        <v>#REF!</v>
      </c>
      <c r="HIS8" s="354" t="e">
        <f>'[9]15 Yr. Cash Flow'!#REF!</f>
        <v>#REF!</v>
      </c>
      <c r="HIU8" s="354" t="e">
        <f>'[9]15 Yr. Cash Flow'!#REF!</f>
        <v>#REF!</v>
      </c>
      <c r="HIW8" s="354" t="e">
        <f>'[9]15 Yr. Cash Flow'!#REF!</f>
        <v>#REF!</v>
      </c>
      <c r="HIY8" s="354" t="e">
        <f>'[9]15 Yr. Cash Flow'!#REF!</f>
        <v>#REF!</v>
      </c>
      <c r="HJA8" s="354" t="e">
        <f>'[9]15 Yr. Cash Flow'!#REF!</f>
        <v>#REF!</v>
      </c>
      <c r="HJC8" s="354" t="e">
        <f>'[9]15 Yr. Cash Flow'!#REF!</f>
        <v>#REF!</v>
      </c>
      <c r="HJE8" s="354" t="e">
        <f>'[9]15 Yr. Cash Flow'!#REF!</f>
        <v>#REF!</v>
      </c>
      <c r="HJG8" s="354" t="e">
        <f>'[9]15 Yr. Cash Flow'!#REF!</f>
        <v>#REF!</v>
      </c>
      <c r="HJI8" s="354" t="e">
        <f>'[9]15 Yr. Cash Flow'!#REF!</f>
        <v>#REF!</v>
      </c>
      <c r="HJK8" s="354" t="e">
        <f>'[9]15 Yr. Cash Flow'!#REF!</f>
        <v>#REF!</v>
      </c>
      <c r="HJM8" s="354" t="e">
        <f>'[9]15 Yr. Cash Flow'!#REF!</f>
        <v>#REF!</v>
      </c>
      <c r="HJO8" s="354" t="e">
        <f>'[9]15 Yr. Cash Flow'!#REF!</f>
        <v>#REF!</v>
      </c>
      <c r="HJQ8" s="354" t="e">
        <f>'[9]15 Yr. Cash Flow'!#REF!</f>
        <v>#REF!</v>
      </c>
      <c r="HJS8" s="354" t="e">
        <f>'[9]15 Yr. Cash Flow'!#REF!</f>
        <v>#REF!</v>
      </c>
      <c r="HJU8" s="354" t="e">
        <f>'[9]15 Yr. Cash Flow'!#REF!</f>
        <v>#REF!</v>
      </c>
      <c r="HJW8" s="354" t="e">
        <f>'[9]15 Yr. Cash Flow'!#REF!</f>
        <v>#REF!</v>
      </c>
      <c r="HJY8" s="354" t="e">
        <f>'[9]15 Yr. Cash Flow'!#REF!</f>
        <v>#REF!</v>
      </c>
      <c r="HKA8" s="354" t="e">
        <f>'[9]15 Yr. Cash Flow'!#REF!</f>
        <v>#REF!</v>
      </c>
      <c r="HKC8" s="354" t="e">
        <f>'[9]15 Yr. Cash Flow'!#REF!</f>
        <v>#REF!</v>
      </c>
      <c r="HKE8" s="354" t="e">
        <f>'[9]15 Yr. Cash Flow'!#REF!</f>
        <v>#REF!</v>
      </c>
      <c r="HKG8" s="354" t="e">
        <f>'[9]15 Yr. Cash Flow'!#REF!</f>
        <v>#REF!</v>
      </c>
      <c r="HKI8" s="354" t="e">
        <f>'[9]15 Yr. Cash Flow'!#REF!</f>
        <v>#REF!</v>
      </c>
      <c r="HKK8" s="354" t="e">
        <f>'[9]15 Yr. Cash Flow'!#REF!</f>
        <v>#REF!</v>
      </c>
      <c r="HKM8" s="354" t="e">
        <f>'[9]15 Yr. Cash Flow'!#REF!</f>
        <v>#REF!</v>
      </c>
      <c r="HKO8" s="354" t="e">
        <f>'[9]15 Yr. Cash Flow'!#REF!</f>
        <v>#REF!</v>
      </c>
      <c r="HKQ8" s="354" t="e">
        <f>'[9]15 Yr. Cash Flow'!#REF!</f>
        <v>#REF!</v>
      </c>
      <c r="HKS8" s="354" t="e">
        <f>'[9]15 Yr. Cash Flow'!#REF!</f>
        <v>#REF!</v>
      </c>
      <c r="HKU8" s="354" t="e">
        <f>'[9]15 Yr. Cash Flow'!#REF!</f>
        <v>#REF!</v>
      </c>
      <c r="HKW8" s="354" t="e">
        <f>'[9]15 Yr. Cash Flow'!#REF!</f>
        <v>#REF!</v>
      </c>
      <c r="HKY8" s="354" t="e">
        <f>'[9]15 Yr. Cash Flow'!#REF!</f>
        <v>#REF!</v>
      </c>
      <c r="HLA8" s="354" t="e">
        <f>'[9]15 Yr. Cash Flow'!#REF!</f>
        <v>#REF!</v>
      </c>
      <c r="HLC8" s="354" t="e">
        <f>'[9]15 Yr. Cash Flow'!#REF!</f>
        <v>#REF!</v>
      </c>
      <c r="HLE8" s="354" t="e">
        <f>'[9]15 Yr. Cash Flow'!#REF!</f>
        <v>#REF!</v>
      </c>
      <c r="HLG8" s="354" t="e">
        <f>'[9]15 Yr. Cash Flow'!#REF!</f>
        <v>#REF!</v>
      </c>
      <c r="HLI8" s="354" t="e">
        <f>'[9]15 Yr. Cash Flow'!#REF!</f>
        <v>#REF!</v>
      </c>
      <c r="HLK8" s="354" t="e">
        <f>'[9]15 Yr. Cash Flow'!#REF!</f>
        <v>#REF!</v>
      </c>
      <c r="HLM8" s="354" t="e">
        <f>'[9]15 Yr. Cash Flow'!#REF!</f>
        <v>#REF!</v>
      </c>
      <c r="HLO8" s="354" t="e">
        <f>'[9]15 Yr. Cash Flow'!#REF!</f>
        <v>#REF!</v>
      </c>
      <c r="HLQ8" s="354" t="e">
        <f>'[9]15 Yr. Cash Flow'!#REF!</f>
        <v>#REF!</v>
      </c>
      <c r="HLS8" s="354" t="e">
        <f>'[9]15 Yr. Cash Flow'!#REF!</f>
        <v>#REF!</v>
      </c>
      <c r="HLU8" s="354" t="e">
        <f>'[9]15 Yr. Cash Flow'!#REF!</f>
        <v>#REF!</v>
      </c>
      <c r="HLW8" s="354" t="e">
        <f>'[9]15 Yr. Cash Flow'!#REF!</f>
        <v>#REF!</v>
      </c>
      <c r="HLY8" s="354" t="e">
        <f>'[9]15 Yr. Cash Flow'!#REF!</f>
        <v>#REF!</v>
      </c>
      <c r="HMA8" s="354" t="e">
        <f>'[9]15 Yr. Cash Flow'!#REF!</f>
        <v>#REF!</v>
      </c>
      <c r="HMC8" s="354" t="e">
        <f>'[9]15 Yr. Cash Flow'!#REF!</f>
        <v>#REF!</v>
      </c>
      <c r="HME8" s="354" t="e">
        <f>'[9]15 Yr. Cash Flow'!#REF!</f>
        <v>#REF!</v>
      </c>
      <c r="HMG8" s="354" t="e">
        <f>'[9]15 Yr. Cash Flow'!#REF!</f>
        <v>#REF!</v>
      </c>
      <c r="HMI8" s="354" t="e">
        <f>'[9]15 Yr. Cash Flow'!#REF!</f>
        <v>#REF!</v>
      </c>
      <c r="HMK8" s="354" t="e">
        <f>'[9]15 Yr. Cash Flow'!#REF!</f>
        <v>#REF!</v>
      </c>
      <c r="HMM8" s="354" t="e">
        <f>'[9]15 Yr. Cash Flow'!#REF!</f>
        <v>#REF!</v>
      </c>
      <c r="HMO8" s="354" t="e">
        <f>'[9]15 Yr. Cash Flow'!#REF!</f>
        <v>#REF!</v>
      </c>
      <c r="HMQ8" s="354" t="e">
        <f>'[9]15 Yr. Cash Flow'!#REF!</f>
        <v>#REF!</v>
      </c>
      <c r="HMS8" s="354" t="e">
        <f>'[9]15 Yr. Cash Flow'!#REF!</f>
        <v>#REF!</v>
      </c>
      <c r="HMU8" s="354" t="e">
        <f>'[9]15 Yr. Cash Flow'!#REF!</f>
        <v>#REF!</v>
      </c>
      <c r="HMW8" s="354" t="e">
        <f>'[9]15 Yr. Cash Flow'!#REF!</f>
        <v>#REF!</v>
      </c>
      <c r="HMY8" s="354" t="e">
        <f>'[9]15 Yr. Cash Flow'!#REF!</f>
        <v>#REF!</v>
      </c>
      <c r="HNA8" s="354" t="e">
        <f>'[9]15 Yr. Cash Flow'!#REF!</f>
        <v>#REF!</v>
      </c>
      <c r="HNC8" s="354" t="e">
        <f>'[9]15 Yr. Cash Flow'!#REF!</f>
        <v>#REF!</v>
      </c>
      <c r="HNE8" s="354" t="e">
        <f>'[9]15 Yr. Cash Flow'!#REF!</f>
        <v>#REF!</v>
      </c>
      <c r="HNG8" s="354" t="e">
        <f>'[9]15 Yr. Cash Flow'!#REF!</f>
        <v>#REF!</v>
      </c>
      <c r="HNI8" s="354" t="e">
        <f>'[9]15 Yr. Cash Flow'!#REF!</f>
        <v>#REF!</v>
      </c>
      <c r="HNK8" s="354" t="e">
        <f>'[9]15 Yr. Cash Flow'!#REF!</f>
        <v>#REF!</v>
      </c>
      <c r="HNM8" s="354" t="e">
        <f>'[9]15 Yr. Cash Flow'!#REF!</f>
        <v>#REF!</v>
      </c>
      <c r="HNO8" s="354" t="e">
        <f>'[9]15 Yr. Cash Flow'!#REF!</f>
        <v>#REF!</v>
      </c>
      <c r="HNQ8" s="354" t="e">
        <f>'[9]15 Yr. Cash Flow'!#REF!</f>
        <v>#REF!</v>
      </c>
      <c r="HNS8" s="354" t="e">
        <f>'[9]15 Yr. Cash Flow'!#REF!</f>
        <v>#REF!</v>
      </c>
      <c r="HNU8" s="354" t="e">
        <f>'[9]15 Yr. Cash Flow'!#REF!</f>
        <v>#REF!</v>
      </c>
      <c r="HNW8" s="354" t="e">
        <f>'[9]15 Yr. Cash Flow'!#REF!</f>
        <v>#REF!</v>
      </c>
      <c r="HNY8" s="354" t="e">
        <f>'[9]15 Yr. Cash Flow'!#REF!</f>
        <v>#REF!</v>
      </c>
      <c r="HOA8" s="354" t="e">
        <f>'[9]15 Yr. Cash Flow'!#REF!</f>
        <v>#REF!</v>
      </c>
      <c r="HOC8" s="354" t="e">
        <f>'[9]15 Yr. Cash Flow'!#REF!</f>
        <v>#REF!</v>
      </c>
      <c r="HOE8" s="354" t="e">
        <f>'[9]15 Yr. Cash Flow'!#REF!</f>
        <v>#REF!</v>
      </c>
      <c r="HOG8" s="354" t="e">
        <f>'[9]15 Yr. Cash Flow'!#REF!</f>
        <v>#REF!</v>
      </c>
      <c r="HOI8" s="354" t="e">
        <f>'[9]15 Yr. Cash Flow'!#REF!</f>
        <v>#REF!</v>
      </c>
      <c r="HOK8" s="354" t="e">
        <f>'[9]15 Yr. Cash Flow'!#REF!</f>
        <v>#REF!</v>
      </c>
      <c r="HOM8" s="354" t="e">
        <f>'[9]15 Yr. Cash Flow'!#REF!</f>
        <v>#REF!</v>
      </c>
      <c r="HOO8" s="354" t="e">
        <f>'[9]15 Yr. Cash Flow'!#REF!</f>
        <v>#REF!</v>
      </c>
      <c r="HOQ8" s="354" t="e">
        <f>'[9]15 Yr. Cash Flow'!#REF!</f>
        <v>#REF!</v>
      </c>
      <c r="HOS8" s="354" t="e">
        <f>'[9]15 Yr. Cash Flow'!#REF!</f>
        <v>#REF!</v>
      </c>
      <c r="HOU8" s="354" t="e">
        <f>'[9]15 Yr. Cash Flow'!#REF!</f>
        <v>#REF!</v>
      </c>
      <c r="HOW8" s="354" t="e">
        <f>'[9]15 Yr. Cash Flow'!#REF!</f>
        <v>#REF!</v>
      </c>
      <c r="HOY8" s="354" t="e">
        <f>'[9]15 Yr. Cash Flow'!#REF!</f>
        <v>#REF!</v>
      </c>
      <c r="HPA8" s="354" t="e">
        <f>'[9]15 Yr. Cash Flow'!#REF!</f>
        <v>#REF!</v>
      </c>
      <c r="HPC8" s="354" t="e">
        <f>'[9]15 Yr. Cash Flow'!#REF!</f>
        <v>#REF!</v>
      </c>
      <c r="HPE8" s="354" t="e">
        <f>'[9]15 Yr. Cash Flow'!#REF!</f>
        <v>#REF!</v>
      </c>
      <c r="HPG8" s="354" t="e">
        <f>'[9]15 Yr. Cash Flow'!#REF!</f>
        <v>#REF!</v>
      </c>
      <c r="HPI8" s="354" t="e">
        <f>'[9]15 Yr. Cash Flow'!#REF!</f>
        <v>#REF!</v>
      </c>
      <c r="HPK8" s="354" t="e">
        <f>'[9]15 Yr. Cash Flow'!#REF!</f>
        <v>#REF!</v>
      </c>
      <c r="HPM8" s="354" t="e">
        <f>'[9]15 Yr. Cash Flow'!#REF!</f>
        <v>#REF!</v>
      </c>
      <c r="HPO8" s="354" t="e">
        <f>'[9]15 Yr. Cash Flow'!#REF!</f>
        <v>#REF!</v>
      </c>
      <c r="HPQ8" s="354" t="e">
        <f>'[9]15 Yr. Cash Flow'!#REF!</f>
        <v>#REF!</v>
      </c>
      <c r="HPS8" s="354" t="e">
        <f>'[9]15 Yr. Cash Flow'!#REF!</f>
        <v>#REF!</v>
      </c>
      <c r="HPU8" s="354" t="e">
        <f>'[9]15 Yr. Cash Flow'!#REF!</f>
        <v>#REF!</v>
      </c>
      <c r="HPW8" s="354" t="e">
        <f>'[9]15 Yr. Cash Flow'!#REF!</f>
        <v>#REF!</v>
      </c>
      <c r="HPY8" s="354" t="e">
        <f>'[9]15 Yr. Cash Flow'!#REF!</f>
        <v>#REF!</v>
      </c>
      <c r="HQA8" s="354" t="e">
        <f>'[9]15 Yr. Cash Flow'!#REF!</f>
        <v>#REF!</v>
      </c>
      <c r="HQC8" s="354" t="e">
        <f>'[9]15 Yr. Cash Flow'!#REF!</f>
        <v>#REF!</v>
      </c>
      <c r="HQE8" s="354" t="e">
        <f>'[9]15 Yr. Cash Flow'!#REF!</f>
        <v>#REF!</v>
      </c>
      <c r="HQG8" s="354" t="e">
        <f>'[9]15 Yr. Cash Flow'!#REF!</f>
        <v>#REF!</v>
      </c>
      <c r="HQI8" s="354" t="e">
        <f>'[9]15 Yr. Cash Flow'!#REF!</f>
        <v>#REF!</v>
      </c>
      <c r="HQK8" s="354" t="e">
        <f>'[9]15 Yr. Cash Flow'!#REF!</f>
        <v>#REF!</v>
      </c>
      <c r="HQM8" s="354" t="e">
        <f>'[9]15 Yr. Cash Flow'!#REF!</f>
        <v>#REF!</v>
      </c>
      <c r="HQO8" s="354" t="e">
        <f>'[9]15 Yr. Cash Flow'!#REF!</f>
        <v>#REF!</v>
      </c>
      <c r="HQQ8" s="354" t="e">
        <f>'[9]15 Yr. Cash Flow'!#REF!</f>
        <v>#REF!</v>
      </c>
      <c r="HQS8" s="354" t="e">
        <f>'[9]15 Yr. Cash Flow'!#REF!</f>
        <v>#REF!</v>
      </c>
      <c r="HQU8" s="354" t="e">
        <f>'[9]15 Yr. Cash Flow'!#REF!</f>
        <v>#REF!</v>
      </c>
      <c r="HQW8" s="354" t="e">
        <f>'[9]15 Yr. Cash Flow'!#REF!</f>
        <v>#REF!</v>
      </c>
      <c r="HQY8" s="354" t="e">
        <f>'[9]15 Yr. Cash Flow'!#REF!</f>
        <v>#REF!</v>
      </c>
      <c r="HRA8" s="354" t="e">
        <f>'[9]15 Yr. Cash Flow'!#REF!</f>
        <v>#REF!</v>
      </c>
      <c r="HRC8" s="354" t="e">
        <f>'[9]15 Yr. Cash Flow'!#REF!</f>
        <v>#REF!</v>
      </c>
      <c r="HRE8" s="354" t="e">
        <f>'[9]15 Yr. Cash Flow'!#REF!</f>
        <v>#REF!</v>
      </c>
      <c r="HRG8" s="354" t="e">
        <f>'[9]15 Yr. Cash Flow'!#REF!</f>
        <v>#REF!</v>
      </c>
      <c r="HRI8" s="354" t="e">
        <f>'[9]15 Yr. Cash Flow'!#REF!</f>
        <v>#REF!</v>
      </c>
      <c r="HRK8" s="354" t="e">
        <f>'[9]15 Yr. Cash Flow'!#REF!</f>
        <v>#REF!</v>
      </c>
      <c r="HRM8" s="354" t="e">
        <f>'[9]15 Yr. Cash Flow'!#REF!</f>
        <v>#REF!</v>
      </c>
      <c r="HRO8" s="354" t="e">
        <f>'[9]15 Yr. Cash Flow'!#REF!</f>
        <v>#REF!</v>
      </c>
      <c r="HRQ8" s="354" t="e">
        <f>'[9]15 Yr. Cash Flow'!#REF!</f>
        <v>#REF!</v>
      </c>
      <c r="HRS8" s="354" t="e">
        <f>'[9]15 Yr. Cash Flow'!#REF!</f>
        <v>#REF!</v>
      </c>
      <c r="HRU8" s="354" t="e">
        <f>'[9]15 Yr. Cash Flow'!#REF!</f>
        <v>#REF!</v>
      </c>
      <c r="HRW8" s="354" t="e">
        <f>'[9]15 Yr. Cash Flow'!#REF!</f>
        <v>#REF!</v>
      </c>
      <c r="HRY8" s="354" t="e">
        <f>'[9]15 Yr. Cash Flow'!#REF!</f>
        <v>#REF!</v>
      </c>
      <c r="HSA8" s="354" t="e">
        <f>'[9]15 Yr. Cash Flow'!#REF!</f>
        <v>#REF!</v>
      </c>
      <c r="HSC8" s="354" t="e">
        <f>'[9]15 Yr. Cash Flow'!#REF!</f>
        <v>#REF!</v>
      </c>
      <c r="HSE8" s="354" t="e">
        <f>'[9]15 Yr. Cash Flow'!#REF!</f>
        <v>#REF!</v>
      </c>
      <c r="HSG8" s="354" t="e">
        <f>'[9]15 Yr. Cash Flow'!#REF!</f>
        <v>#REF!</v>
      </c>
      <c r="HSI8" s="354" t="e">
        <f>'[9]15 Yr. Cash Flow'!#REF!</f>
        <v>#REF!</v>
      </c>
      <c r="HSK8" s="354" t="e">
        <f>'[9]15 Yr. Cash Flow'!#REF!</f>
        <v>#REF!</v>
      </c>
      <c r="HSM8" s="354" t="e">
        <f>'[9]15 Yr. Cash Flow'!#REF!</f>
        <v>#REF!</v>
      </c>
      <c r="HSO8" s="354" t="e">
        <f>'[9]15 Yr. Cash Flow'!#REF!</f>
        <v>#REF!</v>
      </c>
      <c r="HSQ8" s="354" t="e">
        <f>'[9]15 Yr. Cash Flow'!#REF!</f>
        <v>#REF!</v>
      </c>
      <c r="HSS8" s="354" t="e">
        <f>'[9]15 Yr. Cash Flow'!#REF!</f>
        <v>#REF!</v>
      </c>
      <c r="HSU8" s="354" t="e">
        <f>'[9]15 Yr. Cash Flow'!#REF!</f>
        <v>#REF!</v>
      </c>
      <c r="HSW8" s="354" t="e">
        <f>'[9]15 Yr. Cash Flow'!#REF!</f>
        <v>#REF!</v>
      </c>
      <c r="HSY8" s="354" t="e">
        <f>'[9]15 Yr. Cash Flow'!#REF!</f>
        <v>#REF!</v>
      </c>
      <c r="HTA8" s="354" t="e">
        <f>'[9]15 Yr. Cash Flow'!#REF!</f>
        <v>#REF!</v>
      </c>
      <c r="HTC8" s="354" t="e">
        <f>'[9]15 Yr. Cash Flow'!#REF!</f>
        <v>#REF!</v>
      </c>
      <c r="HTE8" s="354" t="e">
        <f>'[9]15 Yr. Cash Flow'!#REF!</f>
        <v>#REF!</v>
      </c>
      <c r="HTG8" s="354" t="e">
        <f>'[9]15 Yr. Cash Flow'!#REF!</f>
        <v>#REF!</v>
      </c>
      <c r="HTI8" s="354" t="e">
        <f>'[9]15 Yr. Cash Flow'!#REF!</f>
        <v>#REF!</v>
      </c>
      <c r="HTK8" s="354" t="e">
        <f>'[9]15 Yr. Cash Flow'!#REF!</f>
        <v>#REF!</v>
      </c>
      <c r="HTM8" s="354" t="e">
        <f>'[9]15 Yr. Cash Flow'!#REF!</f>
        <v>#REF!</v>
      </c>
      <c r="HTO8" s="354" t="e">
        <f>'[9]15 Yr. Cash Flow'!#REF!</f>
        <v>#REF!</v>
      </c>
      <c r="HTQ8" s="354" t="e">
        <f>'[9]15 Yr. Cash Flow'!#REF!</f>
        <v>#REF!</v>
      </c>
      <c r="HTS8" s="354" t="e">
        <f>'[9]15 Yr. Cash Flow'!#REF!</f>
        <v>#REF!</v>
      </c>
      <c r="HTU8" s="354" t="e">
        <f>'[9]15 Yr. Cash Flow'!#REF!</f>
        <v>#REF!</v>
      </c>
      <c r="HTW8" s="354" t="e">
        <f>'[9]15 Yr. Cash Flow'!#REF!</f>
        <v>#REF!</v>
      </c>
      <c r="HTY8" s="354" t="e">
        <f>'[9]15 Yr. Cash Flow'!#REF!</f>
        <v>#REF!</v>
      </c>
      <c r="HUA8" s="354" t="e">
        <f>'[9]15 Yr. Cash Flow'!#REF!</f>
        <v>#REF!</v>
      </c>
      <c r="HUC8" s="354" t="e">
        <f>'[9]15 Yr. Cash Flow'!#REF!</f>
        <v>#REF!</v>
      </c>
      <c r="HUE8" s="354" t="e">
        <f>'[9]15 Yr. Cash Flow'!#REF!</f>
        <v>#REF!</v>
      </c>
      <c r="HUG8" s="354" t="e">
        <f>'[9]15 Yr. Cash Flow'!#REF!</f>
        <v>#REF!</v>
      </c>
      <c r="HUI8" s="354" t="e">
        <f>'[9]15 Yr. Cash Flow'!#REF!</f>
        <v>#REF!</v>
      </c>
      <c r="HUK8" s="354" t="e">
        <f>'[9]15 Yr. Cash Flow'!#REF!</f>
        <v>#REF!</v>
      </c>
      <c r="HUM8" s="354" t="e">
        <f>'[9]15 Yr. Cash Flow'!#REF!</f>
        <v>#REF!</v>
      </c>
      <c r="HUO8" s="354" t="e">
        <f>'[9]15 Yr. Cash Flow'!#REF!</f>
        <v>#REF!</v>
      </c>
      <c r="HUQ8" s="354" t="e">
        <f>'[9]15 Yr. Cash Flow'!#REF!</f>
        <v>#REF!</v>
      </c>
      <c r="HUS8" s="354" t="e">
        <f>'[9]15 Yr. Cash Flow'!#REF!</f>
        <v>#REF!</v>
      </c>
      <c r="HUU8" s="354" t="e">
        <f>'[9]15 Yr. Cash Flow'!#REF!</f>
        <v>#REF!</v>
      </c>
      <c r="HUW8" s="354" t="e">
        <f>'[9]15 Yr. Cash Flow'!#REF!</f>
        <v>#REF!</v>
      </c>
      <c r="HUY8" s="354" t="e">
        <f>'[9]15 Yr. Cash Flow'!#REF!</f>
        <v>#REF!</v>
      </c>
      <c r="HVA8" s="354" t="e">
        <f>'[9]15 Yr. Cash Flow'!#REF!</f>
        <v>#REF!</v>
      </c>
      <c r="HVC8" s="354" t="e">
        <f>'[9]15 Yr. Cash Flow'!#REF!</f>
        <v>#REF!</v>
      </c>
      <c r="HVE8" s="354" t="e">
        <f>'[9]15 Yr. Cash Flow'!#REF!</f>
        <v>#REF!</v>
      </c>
      <c r="HVG8" s="354" t="e">
        <f>'[9]15 Yr. Cash Flow'!#REF!</f>
        <v>#REF!</v>
      </c>
      <c r="HVI8" s="354" t="e">
        <f>'[9]15 Yr. Cash Flow'!#REF!</f>
        <v>#REF!</v>
      </c>
      <c r="HVK8" s="354" t="e">
        <f>'[9]15 Yr. Cash Flow'!#REF!</f>
        <v>#REF!</v>
      </c>
      <c r="HVM8" s="354" t="e">
        <f>'[9]15 Yr. Cash Flow'!#REF!</f>
        <v>#REF!</v>
      </c>
      <c r="HVO8" s="354" t="e">
        <f>'[9]15 Yr. Cash Flow'!#REF!</f>
        <v>#REF!</v>
      </c>
      <c r="HVQ8" s="354" t="e">
        <f>'[9]15 Yr. Cash Flow'!#REF!</f>
        <v>#REF!</v>
      </c>
      <c r="HVS8" s="354" t="e">
        <f>'[9]15 Yr. Cash Flow'!#REF!</f>
        <v>#REF!</v>
      </c>
      <c r="HVU8" s="354" t="e">
        <f>'[9]15 Yr. Cash Flow'!#REF!</f>
        <v>#REF!</v>
      </c>
      <c r="HVW8" s="354" t="e">
        <f>'[9]15 Yr. Cash Flow'!#REF!</f>
        <v>#REF!</v>
      </c>
      <c r="HVY8" s="354" t="e">
        <f>'[9]15 Yr. Cash Flow'!#REF!</f>
        <v>#REF!</v>
      </c>
      <c r="HWA8" s="354" t="e">
        <f>'[9]15 Yr. Cash Flow'!#REF!</f>
        <v>#REF!</v>
      </c>
      <c r="HWC8" s="354" t="e">
        <f>'[9]15 Yr. Cash Flow'!#REF!</f>
        <v>#REF!</v>
      </c>
      <c r="HWE8" s="354" t="e">
        <f>'[9]15 Yr. Cash Flow'!#REF!</f>
        <v>#REF!</v>
      </c>
      <c r="HWG8" s="354" t="e">
        <f>'[9]15 Yr. Cash Flow'!#REF!</f>
        <v>#REF!</v>
      </c>
      <c r="HWI8" s="354" t="e">
        <f>'[9]15 Yr. Cash Flow'!#REF!</f>
        <v>#REF!</v>
      </c>
      <c r="HWK8" s="354" t="e">
        <f>'[9]15 Yr. Cash Flow'!#REF!</f>
        <v>#REF!</v>
      </c>
      <c r="HWM8" s="354" t="e">
        <f>'[9]15 Yr. Cash Flow'!#REF!</f>
        <v>#REF!</v>
      </c>
      <c r="HWO8" s="354" t="e">
        <f>'[9]15 Yr. Cash Flow'!#REF!</f>
        <v>#REF!</v>
      </c>
      <c r="HWQ8" s="354" t="e">
        <f>'[9]15 Yr. Cash Flow'!#REF!</f>
        <v>#REF!</v>
      </c>
      <c r="HWS8" s="354" t="e">
        <f>'[9]15 Yr. Cash Flow'!#REF!</f>
        <v>#REF!</v>
      </c>
      <c r="HWU8" s="354" t="e">
        <f>'[9]15 Yr. Cash Flow'!#REF!</f>
        <v>#REF!</v>
      </c>
      <c r="HWW8" s="354" t="e">
        <f>'[9]15 Yr. Cash Flow'!#REF!</f>
        <v>#REF!</v>
      </c>
      <c r="HWY8" s="354" t="e">
        <f>'[9]15 Yr. Cash Flow'!#REF!</f>
        <v>#REF!</v>
      </c>
      <c r="HXA8" s="354" t="e">
        <f>'[9]15 Yr. Cash Flow'!#REF!</f>
        <v>#REF!</v>
      </c>
      <c r="HXC8" s="354" t="e">
        <f>'[9]15 Yr. Cash Flow'!#REF!</f>
        <v>#REF!</v>
      </c>
      <c r="HXE8" s="354" t="e">
        <f>'[9]15 Yr. Cash Flow'!#REF!</f>
        <v>#REF!</v>
      </c>
      <c r="HXG8" s="354" t="e">
        <f>'[9]15 Yr. Cash Flow'!#REF!</f>
        <v>#REF!</v>
      </c>
      <c r="HXI8" s="354" t="e">
        <f>'[9]15 Yr. Cash Flow'!#REF!</f>
        <v>#REF!</v>
      </c>
      <c r="HXK8" s="354" t="e">
        <f>'[9]15 Yr. Cash Flow'!#REF!</f>
        <v>#REF!</v>
      </c>
      <c r="HXM8" s="354" t="e">
        <f>'[9]15 Yr. Cash Flow'!#REF!</f>
        <v>#REF!</v>
      </c>
      <c r="HXO8" s="354" t="e">
        <f>'[9]15 Yr. Cash Flow'!#REF!</f>
        <v>#REF!</v>
      </c>
      <c r="HXQ8" s="354" t="e">
        <f>'[9]15 Yr. Cash Flow'!#REF!</f>
        <v>#REF!</v>
      </c>
      <c r="HXS8" s="354" t="e">
        <f>'[9]15 Yr. Cash Flow'!#REF!</f>
        <v>#REF!</v>
      </c>
      <c r="HXU8" s="354" t="e">
        <f>'[9]15 Yr. Cash Flow'!#REF!</f>
        <v>#REF!</v>
      </c>
      <c r="HXW8" s="354" t="e">
        <f>'[9]15 Yr. Cash Flow'!#REF!</f>
        <v>#REF!</v>
      </c>
      <c r="HXY8" s="354" t="e">
        <f>'[9]15 Yr. Cash Flow'!#REF!</f>
        <v>#REF!</v>
      </c>
      <c r="HYA8" s="354" t="e">
        <f>'[9]15 Yr. Cash Flow'!#REF!</f>
        <v>#REF!</v>
      </c>
      <c r="HYC8" s="354" t="e">
        <f>'[9]15 Yr. Cash Flow'!#REF!</f>
        <v>#REF!</v>
      </c>
      <c r="HYE8" s="354" t="e">
        <f>'[9]15 Yr. Cash Flow'!#REF!</f>
        <v>#REF!</v>
      </c>
      <c r="HYG8" s="354" t="e">
        <f>'[9]15 Yr. Cash Flow'!#REF!</f>
        <v>#REF!</v>
      </c>
      <c r="HYI8" s="354" t="e">
        <f>'[9]15 Yr. Cash Flow'!#REF!</f>
        <v>#REF!</v>
      </c>
      <c r="HYK8" s="354" t="e">
        <f>'[9]15 Yr. Cash Flow'!#REF!</f>
        <v>#REF!</v>
      </c>
      <c r="HYM8" s="354" t="e">
        <f>'[9]15 Yr. Cash Flow'!#REF!</f>
        <v>#REF!</v>
      </c>
      <c r="HYO8" s="354" t="e">
        <f>'[9]15 Yr. Cash Flow'!#REF!</f>
        <v>#REF!</v>
      </c>
      <c r="HYQ8" s="354" t="e">
        <f>'[9]15 Yr. Cash Flow'!#REF!</f>
        <v>#REF!</v>
      </c>
      <c r="HYS8" s="354" t="e">
        <f>'[9]15 Yr. Cash Flow'!#REF!</f>
        <v>#REF!</v>
      </c>
      <c r="HYU8" s="354" t="e">
        <f>'[9]15 Yr. Cash Flow'!#REF!</f>
        <v>#REF!</v>
      </c>
      <c r="HYW8" s="354" t="e">
        <f>'[9]15 Yr. Cash Flow'!#REF!</f>
        <v>#REF!</v>
      </c>
      <c r="HYY8" s="354" t="e">
        <f>'[9]15 Yr. Cash Flow'!#REF!</f>
        <v>#REF!</v>
      </c>
      <c r="HZA8" s="354" t="e">
        <f>'[9]15 Yr. Cash Flow'!#REF!</f>
        <v>#REF!</v>
      </c>
      <c r="HZC8" s="354" t="e">
        <f>'[9]15 Yr. Cash Flow'!#REF!</f>
        <v>#REF!</v>
      </c>
      <c r="HZE8" s="354" t="e">
        <f>'[9]15 Yr. Cash Flow'!#REF!</f>
        <v>#REF!</v>
      </c>
      <c r="HZG8" s="354" t="e">
        <f>'[9]15 Yr. Cash Flow'!#REF!</f>
        <v>#REF!</v>
      </c>
      <c r="HZI8" s="354" t="e">
        <f>'[9]15 Yr. Cash Flow'!#REF!</f>
        <v>#REF!</v>
      </c>
      <c r="HZK8" s="354" t="e">
        <f>'[9]15 Yr. Cash Flow'!#REF!</f>
        <v>#REF!</v>
      </c>
      <c r="HZM8" s="354" t="e">
        <f>'[9]15 Yr. Cash Flow'!#REF!</f>
        <v>#REF!</v>
      </c>
      <c r="HZO8" s="354" t="e">
        <f>'[9]15 Yr. Cash Flow'!#REF!</f>
        <v>#REF!</v>
      </c>
      <c r="HZQ8" s="354" t="e">
        <f>'[9]15 Yr. Cash Flow'!#REF!</f>
        <v>#REF!</v>
      </c>
      <c r="HZS8" s="354" t="e">
        <f>'[9]15 Yr. Cash Flow'!#REF!</f>
        <v>#REF!</v>
      </c>
      <c r="HZU8" s="354" t="e">
        <f>'[9]15 Yr. Cash Flow'!#REF!</f>
        <v>#REF!</v>
      </c>
      <c r="HZW8" s="354" t="e">
        <f>'[9]15 Yr. Cash Flow'!#REF!</f>
        <v>#REF!</v>
      </c>
      <c r="HZY8" s="354" t="e">
        <f>'[9]15 Yr. Cash Flow'!#REF!</f>
        <v>#REF!</v>
      </c>
      <c r="IAA8" s="354" t="e">
        <f>'[9]15 Yr. Cash Flow'!#REF!</f>
        <v>#REF!</v>
      </c>
      <c r="IAC8" s="354" t="e">
        <f>'[9]15 Yr. Cash Flow'!#REF!</f>
        <v>#REF!</v>
      </c>
      <c r="IAE8" s="354" t="e">
        <f>'[9]15 Yr. Cash Flow'!#REF!</f>
        <v>#REF!</v>
      </c>
      <c r="IAG8" s="354" t="e">
        <f>'[9]15 Yr. Cash Flow'!#REF!</f>
        <v>#REF!</v>
      </c>
      <c r="IAI8" s="354" t="e">
        <f>'[9]15 Yr. Cash Flow'!#REF!</f>
        <v>#REF!</v>
      </c>
      <c r="IAK8" s="354" t="e">
        <f>'[9]15 Yr. Cash Flow'!#REF!</f>
        <v>#REF!</v>
      </c>
      <c r="IAM8" s="354" t="e">
        <f>'[9]15 Yr. Cash Flow'!#REF!</f>
        <v>#REF!</v>
      </c>
      <c r="IAO8" s="354" t="e">
        <f>'[9]15 Yr. Cash Flow'!#REF!</f>
        <v>#REF!</v>
      </c>
      <c r="IAQ8" s="354" t="e">
        <f>'[9]15 Yr. Cash Flow'!#REF!</f>
        <v>#REF!</v>
      </c>
      <c r="IAS8" s="354" t="e">
        <f>'[9]15 Yr. Cash Flow'!#REF!</f>
        <v>#REF!</v>
      </c>
      <c r="IAU8" s="354" t="e">
        <f>'[9]15 Yr. Cash Flow'!#REF!</f>
        <v>#REF!</v>
      </c>
      <c r="IAW8" s="354" t="e">
        <f>'[9]15 Yr. Cash Flow'!#REF!</f>
        <v>#REF!</v>
      </c>
      <c r="IAY8" s="354" t="e">
        <f>'[9]15 Yr. Cash Flow'!#REF!</f>
        <v>#REF!</v>
      </c>
      <c r="IBA8" s="354" t="e">
        <f>'[9]15 Yr. Cash Flow'!#REF!</f>
        <v>#REF!</v>
      </c>
      <c r="IBC8" s="354" t="e">
        <f>'[9]15 Yr. Cash Flow'!#REF!</f>
        <v>#REF!</v>
      </c>
      <c r="IBE8" s="354" t="e">
        <f>'[9]15 Yr. Cash Flow'!#REF!</f>
        <v>#REF!</v>
      </c>
      <c r="IBG8" s="354" t="e">
        <f>'[9]15 Yr. Cash Flow'!#REF!</f>
        <v>#REF!</v>
      </c>
      <c r="IBI8" s="354" t="e">
        <f>'[9]15 Yr. Cash Flow'!#REF!</f>
        <v>#REF!</v>
      </c>
      <c r="IBK8" s="354" t="e">
        <f>'[9]15 Yr. Cash Flow'!#REF!</f>
        <v>#REF!</v>
      </c>
      <c r="IBM8" s="354" t="e">
        <f>'[9]15 Yr. Cash Flow'!#REF!</f>
        <v>#REF!</v>
      </c>
      <c r="IBO8" s="354" t="e">
        <f>'[9]15 Yr. Cash Flow'!#REF!</f>
        <v>#REF!</v>
      </c>
      <c r="IBQ8" s="354" t="e">
        <f>'[9]15 Yr. Cash Flow'!#REF!</f>
        <v>#REF!</v>
      </c>
      <c r="IBS8" s="354" t="e">
        <f>'[9]15 Yr. Cash Flow'!#REF!</f>
        <v>#REF!</v>
      </c>
      <c r="IBU8" s="354" t="e">
        <f>'[9]15 Yr. Cash Flow'!#REF!</f>
        <v>#REF!</v>
      </c>
      <c r="IBW8" s="354" t="e">
        <f>'[9]15 Yr. Cash Flow'!#REF!</f>
        <v>#REF!</v>
      </c>
      <c r="IBY8" s="354" t="e">
        <f>'[9]15 Yr. Cash Flow'!#REF!</f>
        <v>#REF!</v>
      </c>
      <c r="ICA8" s="354" t="e">
        <f>'[9]15 Yr. Cash Flow'!#REF!</f>
        <v>#REF!</v>
      </c>
      <c r="ICC8" s="354" t="e">
        <f>'[9]15 Yr. Cash Flow'!#REF!</f>
        <v>#REF!</v>
      </c>
      <c r="ICE8" s="354" t="e">
        <f>'[9]15 Yr. Cash Flow'!#REF!</f>
        <v>#REF!</v>
      </c>
      <c r="ICG8" s="354" t="e">
        <f>'[9]15 Yr. Cash Flow'!#REF!</f>
        <v>#REF!</v>
      </c>
      <c r="ICI8" s="354" t="e">
        <f>'[9]15 Yr. Cash Flow'!#REF!</f>
        <v>#REF!</v>
      </c>
      <c r="ICK8" s="354" t="e">
        <f>'[9]15 Yr. Cash Flow'!#REF!</f>
        <v>#REF!</v>
      </c>
      <c r="ICM8" s="354" t="e">
        <f>'[9]15 Yr. Cash Flow'!#REF!</f>
        <v>#REF!</v>
      </c>
      <c r="ICO8" s="354" t="e">
        <f>'[9]15 Yr. Cash Flow'!#REF!</f>
        <v>#REF!</v>
      </c>
      <c r="ICQ8" s="354" t="e">
        <f>'[9]15 Yr. Cash Flow'!#REF!</f>
        <v>#REF!</v>
      </c>
      <c r="ICS8" s="354" t="e">
        <f>'[9]15 Yr. Cash Flow'!#REF!</f>
        <v>#REF!</v>
      </c>
      <c r="ICU8" s="354" t="e">
        <f>'[9]15 Yr. Cash Flow'!#REF!</f>
        <v>#REF!</v>
      </c>
      <c r="ICW8" s="354" t="e">
        <f>'[9]15 Yr. Cash Flow'!#REF!</f>
        <v>#REF!</v>
      </c>
      <c r="ICY8" s="354" t="e">
        <f>'[9]15 Yr. Cash Flow'!#REF!</f>
        <v>#REF!</v>
      </c>
      <c r="IDA8" s="354" t="e">
        <f>'[9]15 Yr. Cash Flow'!#REF!</f>
        <v>#REF!</v>
      </c>
      <c r="IDC8" s="354" t="e">
        <f>'[9]15 Yr. Cash Flow'!#REF!</f>
        <v>#REF!</v>
      </c>
      <c r="IDE8" s="354" t="e">
        <f>'[9]15 Yr. Cash Flow'!#REF!</f>
        <v>#REF!</v>
      </c>
      <c r="IDG8" s="354" t="e">
        <f>'[9]15 Yr. Cash Flow'!#REF!</f>
        <v>#REF!</v>
      </c>
      <c r="IDI8" s="354" t="e">
        <f>'[9]15 Yr. Cash Flow'!#REF!</f>
        <v>#REF!</v>
      </c>
      <c r="IDK8" s="354" t="e">
        <f>'[9]15 Yr. Cash Flow'!#REF!</f>
        <v>#REF!</v>
      </c>
      <c r="IDM8" s="354" t="e">
        <f>'[9]15 Yr. Cash Flow'!#REF!</f>
        <v>#REF!</v>
      </c>
      <c r="IDO8" s="354" t="e">
        <f>'[9]15 Yr. Cash Flow'!#REF!</f>
        <v>#REF!</v>
      </c>
      <c r="IDQ8" s="354" t="e">
        <f>'[9]15 Yr. Cash Flow'!#REF!</f>
        <v>#REF!</v>
      </c>
      <c r="IDS8" s="354" t="e">
        <f>'[9]15 Yr. Cash Flow'!#REF!</f>
        <v>#REF!</v>
      </c>
      <c r="IDU8" s="354" t="e">
        <f>'[9]15 Yr. Cash Flow'!#REF!</f>
        <v>#REF!</v>
      </c>
      <c r="IDW8" s="354" t="e">
        <f>'[9]15 Yr. Cash Flow'!#REF!</f>
        <v>#REF!</v>
      </c>
      <c r="IDY8" s="354" t="e">
        <f>'[9]15 Yr. Cash Flow'!#REF!</f>
        <v>#REF!</v>
      </c>
      <c r="IEA8" s="354" t="e">
        <f>'[9]15 Yr. Cash Flow'!#REF!</f>
        <v>#REF!</v>
      </c>
      <c r="IEC8" s="354" t="e">
        <f>'[9]15 Yr. Cash Flow'!#REF!</f>
        <v>#REF!</v>
      </c>
      <c r="IEE8" s="354" t="e">
        <f>'[9]15 Yr. Cash Flow'!#REF!</f>
        <v>#REF!</v>
      </c>
      <c r="IEG8" s="354" t="e">
        <f>'[9]15 Yr. Cash Flow'!#REF!</f>
        <v>#REF!</v>
      </c>
      <c r="IEI8" s="354" t="e">
        <f>'[9]15 Yr. Cash Flow'!#REF!</f>
        <v>#REF!</v>
      </c>
      <c r="IEK8" s="354" t="e">
        <f>'[9]15 Yr. Cash Flow'!#REF!</f>
        <v>#REF!</v>
      </c>
      <c r="IEM8" s="354" t="e">
        <f>'[9]15 Yr. Cash Flow'!#REF!</f>
        <v>#REF!</v>
      </c>
      <c r="IEO8" s="354" t="e">
        <f>'[9]15 Yr. Cash Flow'!#REF!</f>
        <v>#REF!</v>
      </c>
      <c r="IEQ8" s="354" t="e">
        <f>'[9]15 Yr. Cash Flow'!#REF!</f>
        <v>#REF!</v>
      </c>
      <c r="IES8" s="354" t="e">
        <f>'[9]15 Yr. Cash Flow'!#REF!</f>
        <v>#REF!</v>
      </c>
      <c r="IEU8" s="354" t="e">
        <f>'[9]15 Yr. Cash Flow'!#REF!</f>
        <v>#REF!</v>
      </c>
      <c r="IEW8" s="354" t="e">
        <f>'[9]15 Yr. Cash Flow'!#REF!</f>
        <v>#REF!</v>
      </c>
      <c r="IEY8" s="354" t="e">
        <f>'[9]15 Yr. Cash Flow'!#REF!</f>
        <v>#REF!</v>
      </c>
      <c r="IFA8" s="354" t="e">
        <f>'[9]15 Yr. Cash Flow'!#REF!</f>
        <v>#REF!</v>
      </c>
      <c r="IFC8" s="354" t="e">
        <f>'[9]15 Yr. Cash Flow'!#REF!</f>
        <v>#REF!</v>
      </c>
      <c r="IFE8" s="354" t="e">
        <f>'[9]15 Yr. Cash Flow'!#REF!</f>
        <v>#REF!</v>
      </c>
      <c r="IFG8" s="354" t="e">
        <f>'[9]15 Yr. Cash Flow'!#REF!</f>
        <v>#REF!</v>
      </c>
      <c r="IFI8" s="354" t="e">
        <f>'[9]15 Yr. Cash Flow'!#REF!</f>
        <v>#REF!</v>
      </c>
      <c r="IFK8" s="354" t="e">
        <f>'[9]15 Yr. Cash Flow'!#REF!</f>
        <v>#REF!</v>
      </c>
      <c r="IFM8" s="354" t="e">
        <f>'[9]15 Yr. Cash Flow'!#REF!</f>
        <v>#REF!</v>
      </c>
      <c r="IFO8" s="354" t="e">
        <f>'[9]15 Yr. Cash Flow'!#REF!</f>
        <v>#REF!</v>
      </c>
      <c r="IFQ8" s="354" t="e">
        <f>'[9]15 Yr. Cash Flow'!#REF!</f>
        <v>#REF!</v>
      </c>
      <c r="IFS8" s="354" t="e">
        <f>'[9]15 Yr. Cash Flow'!#REF!</f>
        <v>#REF!</v>
      </c>
      <c r="IFU8" s="354" t="e">
        <f>'[9]15 Yr. Cash Flow'!#REF!</f>
        <v>#REF!</v>
      </c>
      <c r="IFW8" s="354" t="e">
        <f>'[9]15 Yr. Cash Flow'!#REF!</f>
        <v>#REF!</v>
      </c>
      <c r="IFY8" s="354" t="e">
        <f>'[9]15 Yr. Cash Flow'!#REF!</f>
        <v>#REF!</v>
      </c>
      <c r="IGA8" s="354" t="e">
        <f>'[9]15 Yr. Cash Flow'!#REF!</f>
        <v>#REF!</v>
      </c>
      <c r="IGC8" s="354" t="e">
        <f>'[9]15 Yr. Cash Flow'!#REF!</f>
        <v>#REF!</v>
      </c>
      <c r="IGE8" s="354" t="e">
        <f>'[9]15 Yr. Cash Flow'!#REF!</f>
        <v>#REF!</v>
      </c>
      <c r="IGG8" s="354" t="e">
        <f>'[9]15 Yr. Cash Flow'!#REF!</f>
        <v>#REF!</v>
      </c>
      <c r="IGI8" s="354" t="e">
        <f>'[9]15 Yr. Cash Flow'!#REF!</f>
        <v>#REF!</v>
      </c>
      <c r="IGK8" s="354" t="e">
        <f>'[9]15 Yr. Cash Flow'!#REF!</f>
        <v>#REF!</v>
      </c>
      <c r="IGM8" s="354" t="e">
        <f>'[9]15 Yr. Cash Flow'!#REF!</f>
        <v>#REF!</v>
      </c>
      <c r="IGO8" s="354" t="e">
        <f>'[9]15 Yr. Cash Flow'!#REF!</f>
        <v>#REF!</v>
      </c>
      <c r="IGQ8" s="354" t="e">
        <f>'[9]15 Yr. Cash Flow'!#REF!</f>
        <v>#REF!</v>
      </c>
      <c r="IGS8" s="354" t="e">
        <f>'[9]15 Yr. Cash Flow'!#REF!</f>
        <v>#REF!</v>
      </c>
      <c r="IGU8" s="354" t="e">
        <f>'[9]15 Yr. Cash Flow'!#REF!</f>
        <v>#REF!</v>
      </c>
      <c r="IGW8" s="354" t="e">
        <f>'[9]15 Yr. Cash Flow'!#REF!</f>
        <v>#REF!</v>
      </c>
      <c r="IGY8" s="354" t="e">
        <f>'[9]15 Yr. Cash Flow'!#REF!</f>
        <v>#REF!</v>
      </c>
      <c r="IHA8" s="354" t="e">
        <f>'[9]15 Yr. Cash Flow'!#REF!</f>
        <v>#REF!</v>
      </c>
      <c r="IHC8" s="354" t="e">
        <f>'[9]15 Yr. Cash Flow'!#REF!</f>
        <v>#REF!</v>
      </c>
      <c r="IHE8" s="354" t="e">
        <f>'[9]15 Yr. Cash Flow'!#REF!</f>
        <v>#REF!</v>
      </c>
      <c r="IHG8" s="354" t="e">
        <f>'[9]15 Yr. Cash Flow'!#REF!</f>
        <v>#REF!</v>
      </c>
      <c r="IHI8" s="354" t="e">
        <f>'[9]15 Yr. Cash Flow'!#REF!</f>
        <v>#REF!</v>
      </c>
      <c r="IHK8" s="354" t="e">
        <f>'[9]15 Yr. Cash Flow'!#REF!</f>
        <v>#REF!</v>
      </c>
      <c r="IHM8" s="354" t="e">
        <f>'[9]15 Yr. Cash Flow'!#REF!</f>
        <v>#REF!</v>
      </c>
      <c r="IHO8" s="354" t="e">
        <f>'[9]15 Yr. Cash Flow'!#REF!</f>
        <v>#REF!</v>
      </c>
      <c r="IHQ8" s="354" t="e">
        <f>'[9]15 Yr. Cash Flow'!#REF!</f>
        <v>#REF!</v>
      </c>
      <c r="IHS8" s="354" t="e">
        <f>'[9]15 Yr. Cash Flow'!#REF!</f>
        <v>#REF!</v>
      </c>
      <c r="IHU8" s="354" t="e">
        <f>'[9]15 Yr. Cash Flow'!#REF!</f>
        <v>#REF!</v>
      </c>
      <c r="IHW8" s="354" t="e">
        <f>'[9]15 Yr. Cash Flow'!#REF!</f>
        <v>#REF!</v>
      </c>
      <c r="IHY8" s="354" t="e">
        <f>'[9]15 Yr. Cash Flow'!#REF!</f>
        <v>#REF!</v>
      </c>
      <c r="IIA8" s="354" t="e">
        <f>'[9]15 Yr. Cash Flow'!#REF!</f>
        <v>#REF!</v>
      </c>
      <c r="IIC8" s="354" t="e">
        <f>'[9]15 Yr. Cash Flow'!#REF!</f>
        <v>#REF!</v>
      </c>
      <c r="IIE8" s="354" t="e">
        <f>'[9]15 Yr. Cash Flow'!#REF!</f>
        <v>#REF!</v>
      </c>
      <c r="IIG8" s="354" t="e">
        <f>'[9]15 Yr. Cash Flow'!#REF!</f>
        <v>#REF!</v>
      </c>
      <c r="III8" s="354" t="e">
        <f>'[9]15 Yr. Cash Flow'!#REF!</f>
        <v>#REF!</v>
      </c>
      <c r="IIK8" s="354" t="e">
        <f>'[9]15 Yr. Cash Flow'!#REF!</f>
        <v>#REF!</v>
      </c>
      <c r="IIM8" s="354" t="e">
        <f>'[9]15 Yr. Cash Flow'!#REF!</f>
        <v>#REF!</v>
      </c>
      <c r="IIO8" s="354" t="e">
        <f>'[9]15 Yr. Cash Flow'!#REF!</f>
        <v>#REF!</v>
      </c>
      <c r="IIQ8" s="354" t="e">
        <f>'[9]15 Yr. Cash Flow'!#REF!</f>
        <v>#REF!</v>
      </c>
      <c r="IIS8" s="354" t="e">
        <f>'[9]15 Yr. Cash Flow'!#REF!</f>
        <v>#REF!</v>
      </c>
      <c r="IIU8" s="354" t="e">
        <f>'[9]15 Yr. Cash Flow'!#REF!</f>
        <v>#REF!</v>
      </c>
      <c r="IIW8" s="354" t="e">
        <f>'[9]15 Yr. Cash Flow'!#REF!</f>
        <v>#REF!</v>
      </c>
      <c r="IIY8" s="354" t="e">
        <f>'[9]15 Yr. Cash Flow'!#REF!</f>
        <v>#REF!</v>
      </c>
      <c r="IJA8" s="354" t="e">
        <f>'[9]15 Yr. Cash Flow'!#REF!</f>
        <v>#REF!</v>
      </c>
      <c r="IJC8" s="354" t="e">
        <f>'[9]15 Yr. Cash Flow'!#REF!</f>
        <v>#REF!</v>
      </c>
      <c r="IJE8" s="354" t="e">
        <f>'[9]15 Yr. Cash Flow'!#REF!</f>
        <v>#REF!</v>
      </c>
      <c r="IJG8" s="354" t="e">
        <f>'[9]15 Yr. Cash Flow'!#REF!</f>
        <v>#REF!</v>
      </c>
      <c r="IJI8" s="354" t="e">
        <f>'[9]15 Yr. Cash Flow'!#REF!</f>
        <v>#REF!</v>
      </c>
      <c r="IJK8" s="354" t="e">
        <f>'[9]15 Yr. Cash Flow'!#REF!</f>
        <v>#REF!</v>
      </c>
      <c r="IJM8" s="354" t="e">
        <f>'[9]15 Yr. Cash Flow'!#REF!</f>
        <v>#REF!</v>
      </c>
      <c r="IJO8" s="354" t="e">
        <f>'[9]15 Yr. Cash Flow'!#REF!</f>
        <v>#REF!</v>
      </c>
      <c r="IJQ8" s="354" t="e">
        <f>'[9]15 Yr. Cash Flow'!#REF!</f>
        <v>#REF!</v>
      </c>
      <c r="IJS8" s="354" t="e">
        <f>'[9]15 Yr. Cash Flow'!#REF!</f>
        <v>#REF!</v>
      </c>
      <c r="IJU8" s="354" t="e">
        <f>'[9]15 Yr. Cash Flow'!#REF!</f>
        <v>#REF!</v>
      </c>
      <c r="IJW8" s="354" t="e">
        <f>'[9]15 Yr. Cash Flow'!#REF!</f>
        <v>#REF!</v>
      </c>
      <c r="IJY8" s="354" t="e">
        <f>'[9]15 Yr. Cash Flow'!#REF!</f>
        <v>#REF!</v>
      </c>
      <c r="IKA8" s="354" t="e">
        <f>'[9]15 Yr. Cash Flow'!#REF!</f>
        <v>#REF!</v>
      </c>
      <c r="IKC8" s="354" t="e">
        <f>'[9]15 Yr. Cash Flow'!#REF!</f>
        <v>#REF!</v>
      </c>
      <c r="IKE8" s="354" t="e">
        <f>'[9]15 Yr. Cash Flow'!#REF!</f>
        <v>#REF!</v>
      </c>
      <c r="IKG8" s="354" t="e">
        <f>'[9]15 Yr. Cash Flow'!#REF!</f>
        <v>#REF!</v>
      </c>
      <c r="IKI8" s="354" t="e">
        <f>'[9]15 Yr. Cash Flow'!#REF!</f>
        <v>#REF!</v>
      </c>
      <c r="IKK8" s="354" t="e">
        <f>'[9]15 Yr. Cash Flow'!#REF!</f>
        <v>#REF!</v>
      </c>
      <c r="IKM8" s="354" t="e">
        <f>'[9]15 Yr. Cash Flow'!#REF!</f>
        <v>#REF!</v>
      </c>
      <c r="IKO8" s="354" t="e">
        <f>'[9]15 Yr. Cash Flow'!#REF!</f>
        <v>#REF!</v>
      </c>
      <c r="IKQ8" s="354" t="e">
        <f>'[9]15 Yr. Cash Flow'!#REF!</f>
        <v>#REF!</v>
      </c>
      <c r="IKS8" s="354" t="e">
        <f>'[9]15 Yr. Cash Flow'!#REF!</f>
        <v>#REF!</v>
      </c>
      <c r="IKU8" s="354" t="e">
        <f>'[9]15 Yr. Cash Flow'!#REF!</f>
        <v>#REF!</v>
      </c>
      <c r="IKW8" s="354" t="e">
        <f>'[9]15 Yr. Cash Flow'!#REF!</f>
        <v>#REF!</v>
      </c>
      <c r="IKY8" s="354" t="e">
        <f>'[9]15 Yr. Cash Flow'!#REF!</f>
        <v>#REF!</v>
      </c>
      <c r="ILA8" s="354" t="e">
        <f>'[9]15 Yr. Cash Flow'!#REF!</f>
        <v>#REF!</v>
      </c>
      <c r="ILC8" s="354" t="e">
        <f>'[9]15 Yr. Cash Flow'!#REF!</f>
        <v>#REF!</v>
      </c>
      <c r="ILE8" s="354" t="e">
        <f>'[9]15 Yr. Cash Flow'!#REF!</f>
        <v>#REF!</v>
      </c>
      <c r="ILG8" s="354" t="e">
        <f>'[9]15 Yr. Cash Flow'!#REF!</f>
        <v>#REF!</v>
      </c>
      <c r="ILI8" s="354" t="e">
        <f>'[9]15 Yr. Cash Flow'!#REF!</f>
        <v>#REF!</v>
      </c>
      <c r="ILK8" s="354" t="e">
        <f>'[9]15 Yr. Cash Flow'!#REF!</f>
        <v>#REF!</v>
      </c>
      <c r="ILM8" s="354" t="e">
        <f>'[9]15 Yr. Cash Flow'!#REF!</f>
        <v>#REF!</v>
      </c>
      <c r="ILO8" s="354" t="e">
        <f>'[9]15 Yr. Cash Flow'!#REF!</f>
        <v>#REF!</v>
      </c>
      <c r="ILQ8" s="354" t="e">
        <f>'[9]15 Yr. Cash Flow'!#REF!</f>
        <v>#REF!</v>
      </c>
      <c r="ILS8" s="354" t="e">
        <f>'[9]15 Yr. Cash Flow'!#REF!</f>
        <v>#REF!</v>
      </c>
      <c r="ILU8" s="354" t="e">
        <f>'[9]15 Yr. Cash Flow'!#REF!</f>
        <v>#REF!</v>
      </c>
      <c r="ILW8" s="354" t="e">
        <f>'[9]15 Yr. Cash Flow'!#REF!</f>
        <v>#REF!</v>
      </c>
      <c r="ILY8" s="354" t="e">
        <f>'[9]15 Yr. Cash Flow'!#REF!</f>
        <v>#REF!</v>
      </c>
      <c r="IMA8" s="354" t="e">
        <f>'[9]15 Yr. Cash Flow'!#REF!</f>
        <v>#REF!</v>
      </c>
      <c r="IMC8" s="354" t="e">
        <f>'[9]15 Yr. Cash Flow'!#REF!</f>
        <v>#REF!</v>
      </c>
      <c r="IME8" s="354" t="e">
        <f>'[9]15 Yr. Cash Flow'!#REF!</f>
        <v>#REF!</v>
      </c>
      <c r="IMG8" s="354" t="e">
        <f>'[9]15 Yr. Cash Flow'!#REF!</f>
        <v>#REF!</v>
      </c>
      <c r="IMI8" s="354" t="e">
        <f>'[9]15 Yr. Cash Flow'!#REF!</f>
        <v>#REF!</v>
      </c>
      <c r="IMK8" s="354" t="e">
        <f>'[9]15 Yr. Cash Flow'!#REF!</f>
        <v>#REF!</v>
      </c>
      <c r="IMM8" s="354" t="e">
        <f>'[9]15 Yr. Cash Flow'!#REF!</f>
        <v>#REF!</v>
      </c>
      <c r="IMO8" s="354" t="e">
        <f>'[9]15 Yr. Cash Flow'!#REF!</f>
        <v>#REF!</v>
      </c>
      <c r="IMQ8" s="354" t="e">
        <f>'[9]15 Yr. Cash Flow'!#REF!</f>
        <v>#REF!</v>
      </c>
      <c r="IMS8" s="354" t="e">
        <f>'[9]15 Yr. Cash Flow'!#REF!</f>
        <v>#REF!</v>
      </c>
      <c r="IMU8" s="354" t="e">
        <f>'[9]15 Yr. Cash Flow'!#REF!</f>
        <v>#REF!</v>
      </c>
      <c r="IMW8" s="354" t="e">
        <f>'[9]15 Yr. Cash Flow'!#REF!</f>
        <v>#REF!</v>
      </c>
      <c r="IMY8" s="354" t="e">
        <f>'[9]15 Yr. Cash Flow'!#REF!</f>
        <v>#REF!</v>
      </c>
      <c r="INA8" s="354" t="e">
        <f>'[9]15 Yr. Cash Flow'!#REF!</f>
        <v>#REF!</v>
      </c>
      <c r="INC8" s="354" t="e">
        <f>'[9]15 Yr. Cash Flow'!#REF!</f>
        <v>#REF!</v>
      </c>
      <c r="INE8" s="354" t="e">
        <f>'[9]15 Yr. Cash Flow'!#REF!</f>
        <v>#REF!</v>
      </c>
      <c r="ING8" s="354" t="e">
        <f>'[9]15 Yr. Cash Flow'!#REF!</f>
        <v>#REF!</v>
      </c>
      <c r="INI8" s="354" t="e">
        <f>'[9]15 Yr. Cash Flow'!#REF!</f>
        <v>#REF!</v>
      </c>
      <c r="INK8" s="354" t="e">
        <f>'[9]15 Yr. Cash Flow'!#REF!</f>
        <v>#REF!</v>
      </c>
      <c r="INM8" s="354" t="e">
        <f>'[9]15 Yr. Cash Flow'!#REF!</f>
        <v>#REF!</v>
      </c>
      <c r="INO8" s="354" t="e">
        <f>'[9]15 Yr. Cash Flow'!#REF!</f>
        <v>#REF!</v>
      </c>
      <c r="INQ8" s="354" t="e">
        <f>'[9]15 Yr. Cash Flow'!#REF!</f>
        <v>#REF!</v>
      </c>
      <c r="INS8" s="354" t="e">
        <f>'[9]15 Yr. Cash Flow'!#REF!</f>
        <v>#REF!</v>
      </c>
      <c r="INU8" s="354" t="e">
        <f>'[9]15 Yr. Cash Flow'!#REF!</f>
        <v>#REF!</v>
      </c>
      <c r="INW8" s="354" t="e">
        <f>'[9]15 Yr. Cash Flow'!#REF!</f>
        <v>#REF!</v>
      </c>
      <c r="INY8" s="354" t="e">
        <f>'[9]15 Yr. Cash Flow'!#REF!</f>
        <v>#REF!</v>
      </c>
      <c r="IOA8" s="354" t="e">
        <f>'[9]15 Yr. Cash Flow'!#REF!</f>
        <v>#REF!</v>
      </c>
      <c r="IOC8" s="354" t="e">
        <f>'[9]15 Yr. Cash Flow'!#REF!</f>
        <v>#REF!</v>
      </c>
      <c r="IOE8" s="354" t="e">
        <f>'[9]15 Yr. Cash Flow'!#REF!</f>
        <v>#REF!</v>
      </c>
      <c r="IOG8" s="354" t="e">
        <f>'[9]15 Yr. Cash Flow'!#REF!</f>
        <v>#REF!</v>
      </c>
      <c r="IOI8" s="354" t="e">
        <f>'[9]15 Yr. Cash Flow'!#REF!</f>
        <v>#REF!</v>
      </c>
      <c r="IOK8" s="354" t="e">
        <f>'[9]15 Yr. Cash Flow'!#REF!</f>
        <v>#REF!</v>
      </c>
      <c r="IOM8" s="354" t="e">
        <f>'[9]15 Yr. Cash Flow'!#REF!</f>
        <v>#REF!</v>
      </c>
      <c r="IOO8" s="354" t="e">
        <f>'[9]15 Yr. Cash Flow'!#REF!</f>
        <v>#REF!</v>
      </c>
      <c r="IOQ8" s="354" t="e">
        <f>'[9]15 Yr. Cash Flow'!#REF!</f>
        <v>#REF!</v>
      </c>
      <c r="IOS8" s="354" t="e">
        <f>'[9]15 Yr. Cash Flow'!#REF!</f>
        <v>#REF!</v>
      </c>
      <c r="IOU8" s="354" t="e">
        <f>'[9]15 Yr. Cash Flow'!#REF!</f>
        <v>#REF!</v>
      </c>
      <c r="IOW8" s="354" t="e">
        <f>'[9]15 Yr. Cash Flow'!#REF!</f>
        <v>#REF!</v>
      </c>
      <c r="IOY8" s="354" t="e">
        <f>'[9]15 Yr. Cash Flow'!#REF!</f>
        <v>#REF!</v>
      </c>
      <c r="IPA8" s="354" t="e">
        <f>'[9]15 Yr. Cash Flow'!#REF!</f>
        <v>#REF!</v>
      </c>
      <c r="IPC8" s="354" t="e">
        <f>'[9]15 Yr. Cash Flow'!#REF!</f>
        <v>#REF!</v>
      </c>
      <c r="IPE8" s="354" t="e">
        <f>'[9]15 Yr. Cash Flow'!#REF!</f>
        <v>#REF!</v>
      </c>
      <c r="IPG8" s="354" t="e">
        <f>'[9]15 Yr. Cash Flow'!#REF!</f>
        <v>#REF!</v>
      </c>
      <c r="IPI8" s="354" t="e">
        <f>'[9]15 Yr. Cash Flow'!#REF!</f>
        <v>#REF!</v>
      </c>
      <c r="IPK8" s="354" t="e">
        <f>'[9]15 Yr. Cash Flow'!#REF!</f>
        <v>#REF!</v>
      </c>
      <c r="IPM8" s="354" t="e">
        <f>'[9]15 Yr. Cash Flow'!#REF!</f>
        <v>#REF!</v>
      </c>
      <c r="IPO8" s="354" t="e">
        <f>'[9]15 Yr. Cash Flow'!#REF!</f>
        <v>#REF!</v>
      </c>
      <c r="IPQ8" s="354" t="e">
        <f>'[9]15 Yr. Cash Flow'!#REF!</f>
        <v>#REF!</v>
      </c>
      <c r="IPS8" s="354" t="e">
        <f>'[9]15 Yr. Cash Flow'!#REF!</f>
        <v>#REF!</v>
      </c>
      <c r="IPU8" s="354" t="e">
        <f>'[9]15 Yr. Cash Flow'!#REF!</f>
        <v>#REF!</v>
      </c>
      <c r="IPW8" s="354" t="e">
        <f>'[9]15 Yr. Cash Flow'!#REF!</f>
        <v>#REF!</v>
      </c>
      <c r="IPY8" s="354" t="e">
        <f>'[9]15 Yr. Cash Flow'!#REF!</f>
        <v>#REF!</v>
      </c>
      <c r="IQA8" s="354" t="e">
        <f>'[9]15 Yr. Cash Flow'!#REF!</f>
        <v>#REF!</v>
      </c>
      <c r="IQC8" s="354" t="e">
        <f>'[9]15 Yr. Cash Flow'!#REF!</f>
        <v>#REF!</v>
      </c>
      <c r="IQE8" s="354" t="e">
        <f>'[9]15 Yr. Cash Flow'!#REF!</f>
        <v>#REF!</v>
      </c>
      <c r="IQG8" s="354" t="e">
        <f>'[9]15 Yr. Cash Flow'!#REF!</f>
        <v>#REF!</v>
      </c>
      <c r="IQI8" s="354" t="e">
        <f>'[9]15 Yr. Cash Flow'!#REF!</f>
        <v>#REF!</v>
      </c>
      <c r="IQK8" s="354" t="e">
        <f>'[9]15 Yr. Cash Flow'!#REF!</f>
        <v>#REF!</v>
      </c>
      <c r="IQM8" s="354" t="e">
        <f>'[9]15 Yr. Cash Flow'!#REF!</f>
        <v>#REF!</v>
      </c>
      <c r="IQO8" s="354" t="e">
        <f>'[9]15 Yr. Cash Flow'!#REF!</f>
        <v>#REF!</v>
      </c>
      <c r="IQQ8" s="354" t="e">
        <f>'[9]15 Yr. Cash Flow'!#REF!</f>
        <v>#REF!</v>
      </c>
      <c r="IQS8" s="354" t="e">
        <f>'[9]15 Yr. Cash Flow'!#REF!</f>
        <v>#REF!</v>
      </c>
      <c r="IQU8" s="354" t="e">
        <f>'[9]15 Yr. Cash Flow'!#REF!</f>
        <v>#REF!</v>
      </c>
      <c r="IQW8" s="354" t="e">
        <f>'[9]15 Yr. Cash Flow'!#REF!</f>
        <v>#REF!</v>
      </c>
      <c r="IQY8" s="354" t="e">
        <f>'[9]15 Yr. Cash Flow'!#REF!</f>
        <v>#REF!</v>
      </c>
      <c r="IRA8" s="354" t="e">
        <f>'[9]15 Yr. Cash Flow'!#REF!</f>
        <v>#REF!</v>
      </c>
      <c r="IRC8" s="354" t="e">
        <f>'[9]15 Yr. Cash Flow'!#REF!</f>
        <v>#REF!</v>
      </c>
      <c r="IRE8" s="354" t="e">
        <f>'[9]15 Yr. Cash Flow'!#REF!</f>
        <v>#REF!</v>
      </c>
      <c r="IRG8" s="354" t="e">
        <f>'[9]15 Yr. Cash Flow'!#REF!</f>
        <v>#REF!</v>
      </c>
      <c r="IRI8" s="354" t="e">
        <f>'[9]15 Yr. Cash Flow'!#REF!</f>
        <v>#REF!</v>
      </c>
      <c r="IRK8" s="354" t="e">
        <f>'[9]15 Yr. Cash Flow'!#REF!</f>
        <v>#REF!</v>
      </c>
      <c r="IRM8" s="354" t="e">
        <f>'[9]15 Yr. Cash Flow'!#REF!</f>
        <v>#REF!</v>
      </c>
      <c r="IRO8" s="354" t="e">
        <f>'[9]15 Yr. Cash Flow'!#REF!</f>
        <v>#REF!</v>
      </c>
      <c r="IRQ8" s="354" t="e">
        <f>'[9]15 Yr. Cash Flow'!#REF!</f>
        <v>#REF!</v>
      </c>
      <c r="IRS8" s="354" t="e">
        <f>'[9]15 Yr. Cash Flow'!#REF!</f>
        <v>#REF!</v>
      </c>
      <c r="IRU8" s="354" t="e">
        <f>'[9]15 Yr. Cash Flow'!#REF!</f>
        <v>#REF!</v>
      </c>
      <c r="IRW8" s="354" t="e">
        <f>'[9]15 Yr. Cash Flow'!#REF!</f>
        <v>#REF!</v>
      </c>
      <c r="IRY8" s="354" t="e">
        <f>'[9]15 Yr. Cash Flow'!#REF!</f>
        <v>#REF!</v>
      </c>
      <c r="ISA8" s="354" t="e">
        <f>'[9]15 Yr. Cash Flow'!#REF!</f>
        <v>#REF!</v>
      </c>
      <c r="ISC8" s="354" t="e">
        <f>'[9]15 Yr. Cash Flow'!#REF!</f>
        <v>#REF!</v>
      </c>
      <c r="ISE8" s="354" t="e">
        <f>'[9]15 Yr. Cash Flow'!#REF!</f>
        <v>#REF!</v>
      </c>
      <c r="ISG8" s="354" t="e">
        <f>'[9]15 Yr. Cash Flow'!#REF!</f>
        <v>#REF!</v>
      </c>
      <c r="ISI8" s="354" t="e">
        <f>'[9]15 Yr. Cash Flow'!#REF!</f>
        <v>#REF!</v>
      </c>
      <c r="ISK8" s="354" t="e">
        <f>'[9]15 Yr. Cash Flow'!#REF!</f>
        <v>#REF!</v>
      </c>
      <c r="ISM8" s="354" t="e">
        <f>'[9]15 Yr. Cash Flow'!#REF!</f>
        <v>#REF!</v>
      </c>
      <c r="ISO8" s="354" t="e">
        <f>'[9]15 Yr. Cash Flow'!#REF!</f>
        <v>#REF!</v>
      </c>
      <c r="ISQ8" s="354" t="e">
        <f>'[9]15 Yr. Cash Flow'!#REF!</f>
        <v>#REF!</v>
      </c>
      <c r="ISS8" s="354" t="e">
        <f>'[9]15 Yr. Cash Flow'!#REF!</f>
        <v>#REF!</v>
      </c>
      <c r="ISU8" s="354" t="e">
        <f>'[9]15 Yr. Cash Flow'!#REF!</f>
        <v>#REF!</v>
      </c>
      <c r="ISW8" s="354" t="e">
        <f>'[9]15 Yr. Cash Flow'!#REF!</f>
        <v>#REF!</v>
      </c>
      <c r="ISY8" s="354" t="e">
        <f>'[9]15 Yr. Cash Flow'!#REF!</f>
        <v>#REF!</v>
      </c>
      <c r="ITA8" s="354" t="e">
        <f>'[9]15 Yr. Cash Flow'!#REF!</f>
        <v>#REF!</v>
      </c>
      <c r="ITC8" s="354" t="e">
        <f>'[9]15 Yr. Cash Flow'!#REF!</f>
        <v>#REF!</v>
      </c>
      <c r="ITE8" s="354" t="e">
        <f>'[9]15 Yr. Cash Flow'!#REF!</f>
        <v>#REF!</v>
      </c>
      <c r="ITG8" s="354" t="e">
        <f>'[9]15 Yr. Cash Flow'!#REF!</f>
        <v>#REF!</v>
      </c>
      <c r="ITI8" s="354" t="e">
        <f>'[9]15 Yr. Cash Flow'!#REF!</f>
        <v>#REF!</v>
      </c>
      <c r="ITK8" s="354" t="e">
        <f>'[9]15 Yr. Cash Flow'!#REF!</f>
        <v>#REF!</v>
      </c>
      <c r="ITM8" s="354" t="e">
        <f>'[9]15 Yr. Cash Flow'!#REF!</f>
        <v>#REF!</v>
      </c>
      <c r="ITO8" s="354" t="e">
        <f>'[9]15 Yr. Cash Flow'!#REF!</f>
        <v>#REF!</v>
      </c>
      <c r="ITQ8" s="354" t="e">
        <f>'[9]15 Yr. Cash Flow'!#REF!</f>
        <v>#REF!</v>
      </c>
      <c r="ITS8" s="354" t="e">
        <f>'[9]15 Yr. Cash Flow'!#REF!</f>
        <v>#REF!</v>
      </c>
      <c r="ITU8" s="354" t="e">
        <f>'[9]15 Yr. Cash Flow'!#REF!</f>
        <v>#REF!</v>
      </c>
      <c r="ITW8" s="354" t="e">
        <f>'[9]15 Yr. Cash Flow'!#REF!</f>
        <v>#REF!</v>
      </c>
      <c r="ITY8" s="354" t="e">
        <f>'[9]15 Yr. Cash Flow'!#REF!</f>
        <v>#REF!</v>
      </c>
      <c r="IUA8" s="354" t="e">
        <f>'[9]15 Yr. Cash Flow'!#REF!</f>
        <v>#REF!</v>
      </c>
      <c r="IUC8" s="354" t="e">
        <f>'[9]15 Yr. Cash Flow'!#REF!</f>
        <v>#REF!</v>
      </c>
      <c r="IUE8" s="354" t="e">
        <f>'[9]15 Yr. Cash Flow'!#REF!</f>
        <v>#REF!</v>
      </c>
      <c r="IUG8" s="354" t="e">
        <f>'[9]15 Yr. Cash Flow'!#REF!</f>
        <v>#REF!</v>
      </c>
      <c r="IUI8" s="354" t="e">
        <f>'[9]15 Yr. Cash Flow'!#REF!</f>
        <v>#REF!</v>
      </c>
      <c r="IUK8" s="354" t="e">
        <f>'[9]15 Yr. Cash Flow'!#REF!</f>
        <v>#REF!</v>
      </c>
      <c r="IUM8" s="354" t="e">
        <f>'[9]15 Yr. Cash Flow'!#REF!</f>
        <v>#REF!</v>
      </c>
      <c r="IUO8" s="354" t="e">
        <f>'[9]15 Yr. Cash Flow'!#REF!</f>
        <v>#REF!</v>
      </c>
      <c r="IUQ8" s="354" t="e">
        <f>'[9]15 Yr. Cash Flow'!#REF!</f>
        <v>#REF!</v>
      </c>
      <c r="IUS8" s="354" t="e">
        <f>'[9]15 Yr. Cash Flow'!#REF!</f>
        <v>#REF!</v>
      </c>
      <c r="IUU8" s="354" t="e">
        <f>'[9]15 Yr. Cash Flow'!#REF!</f>
        <v>#REF!</v>
      </c>
      <c r="IUW8" s="354" t="e">
        <f>'[9]15 Yr. Cash Flow'!#REF!</f>
        <v>#REF!</v>
      </c>
      <c r="IUY8" s="354" t="e">
        <f>'[9]15 Yr. Cash Flow'!#REF!</f>
        <v>#REF!</v>
      </c>
      <c r="IVA8" s="354" t="e">
        <f>'[9]15 Yr. Cash Flow'!#REF!</f>
        <v>#REF!</v>
      </c>
      <c r="IVC8" s="354" t="e">
        <f>'[9]15 Yr. Cash Flow'!#REF!</f>
        <v>#REF!</v>
      </c>
      <c r="IVE8" s="354" t="e">
        <f>'[9]15 Yr. Cash Flow'!#REF!</f>
        <v>#REF!</v>
      </c>
      <c r="IVG8" s="354" t="e">
        <f>'[9]15 Yr. Cash Flow'!#REF!</f>
        <v>#REF!</v>
      </c>
      <c r="IVI8" s="354" t="e">
        <f>'[9]15 Yr. Cash Flow'!#REF!</f>
        <v>#REF!</v>
      </c>
      <c r="IVK8" s="354" t="e">
        <f>'[9]15 Yr. Cash Flow'!#REF!</f>
        <v>#REF!</v>
      </c>
      <c r="IVM8" s="354" t="e">
        <f>'[9]15 Yr. Cash Flow'!#REF!</f>
        <v>#REF!</v>
      </c>
      <c r="IVO8" s="354" t="e">
        <f>'[9]15 Yr. Cash Flow'!#REF!</f>
        <v>#REF!</v>
      </c>
      <c r="IVQ8" s="354" t="e">
        <f>'[9]15 Yr. Cash Flow'!#REF!</f>
        <v>#REF!</v>
      </c>
      <c r="IVS8" s="354" t="e">
        <f>'[9]15 Yr. Cash Flow'!#REF!</f>
        <v>#REF!</v>
      </c>
      <c r="IVU8" s="354" t="e">
        <f>'[9]15 Yr. Cash Flow'!#REF!</f>
        <v>#REF!</v>
      </c>
      <c r="IVW8" s="354" t="e">
        <f>'[9]15 Yr. Cash Flow'!#REF!</f>
        <v>#REF!</v>
      </c>
      <c r="IVY8" s="354" t="e">
        <f>'[9]15 Yr. Cash Flow'!#REF!</f>
        <v>#REF!</v>
      </c>
      <c r="IWA8" s="354" t="e">
        <f>'[9]15 Yr. Cash Flow'!#REF!</f>
        <v>#REF!</v>
      </c>
      <c r="IWC8" s="354" t="e">
        <f>'[9]15 Yr. Cash Flow'!#REF!</f>
        <v>#REF!</v>
      </c>
      <c r="IWE8" s="354" t="e">
        <f>'[9]15 Yr. Cash Flow'!#REF!</f>
        <v>#REF!</v>
      </c>
      <c r="IWG8" s="354" t="e">
        <f>'[9]15 Yr. Cash Flow'!#REF!</f>
        <v>#REF!</v>
      </c>
      <c r="IWI8" s="354" t="e">
        <f>'[9]15 Yr. Cash Flow'!#REF!</f>
        <v>#REF!</v>
      </c>
      <c r="IWK8" s="354" t="e">
        <f>'[9]15 Yr. Cash Flow'!#REF!</f>
        <v>#REF!</v>
      </c>
      <c r="IWM8" s="354" t="e">
        <f>'[9]15 Yr. Cash Flow'!#REF!</f>
        <v>#REF!</v>
      </c>
      <c r="IWO8" s="354" t="e">
        <f>'[9]15 Yr. Cash Flow'!#REF!</f>
        <v>#REF!</v>
      </c>
      <c r="IWQ8" s="354" t="e">
        <f>'[9]15 Yr. Cash Flow'!#REF!</f>
        <v>#REF!</v>
      </c>
      <c r="IWS8" s="354" t="e">
        <f>'[9]15 Yr. Cash Flow'!#REF!</f>
        <v>#REF!</v>
      </c>
      <c r="IWU8" s="354" t="e">
        <f>'[9]15 Yr. Cash Flow'!#REF!</f>
        <v>#REF!</v>
      </c>
      <c r="IWW8" s="354" t="e">
        <f>'[9]15 Yr. Cash Flow'!#REF!</f>
        <v>#REF!</v>
      </c>
      <c r="IWY8" s="354" t="e">
        <f>'[9]15 Yr. Cash Flow'!#REF!</f>
        <v>#REF!</v>
      </c>
      <c r="IXA8" s="354" t="e">
        <f>'[9]15 Yr. Cash Flow'!#REF!</f>
        <v>#REF!</v>
      </c>
      <c r="IXC8" s="354" t="e">
        <f>'[9]15 Yr. Cash Flow'!#REF!</f>
        <v>#REF!</v>
      </c>
      <c r="IXE8" s="354" t="e">
        <f>'[9]15 Yr. Cash Flow'!#REF!</f>
        <v>#REF!</v>
      </c>
      <c r="IXG8" s="354" t="e">
        <f>'[9]15 Yr. Cash Flow'!#REF!</f>
        <v>#REF!</v>
      </c>
      <c r="IXI8" s="354" t="e">
        <f>'[9]15 Yr. Cash Flow'!#REF!</f>
        <v>#REF!</v>
      </c>
      <c r="IXK8" s="354" t="e">
        <f>'[9]15 Yr. Cash Flow'!#REF!</f>
        <v>#REF!</v>
      </c>
      <c r="IXM8" s="354" t="e">
        <f>'[9]15 Yr. Cash Flow'!#REF!</f>
        <v>#REF!</v>
      </c>
      <c r="IXO8" s="354" t="e">
        <f>'[9]15 Yr. Cash Flow'!#REF!</f>
        <v>#REF!</v>
      </c>
      <c r="IXQ8" s="354" t="e">
        <f>'[9]15 Yr. Cash Flow'!#REF!</f>
        <v>#REF!</v>
      </c>
      <c r="IXS8" s="354" t="e">
        <f>'[9]15 Yr. Cash Flow'!#REF!</f>
        <v>#REF!</v>
      </c>
      <c r="IXU8" s="354" t="e">
        <f>'[9]15 Yr. Cash Flow'!#REF!</f>
        <v>#REF!</v>
      </c>
      <c r="IXW8" s="354" t="e">
        <f>'[9]15 Yr. Cash Flow'!#REF!</f>
        <v>#REF!</v>
      </c>
      <c r="IXY8" s="354" t="e">
        <f>'[9]15 Yr. Cash Flow'!#REF!</f>
        <v>#REF!</v>
      </c>
      <c r="IYA8" s="354" t="e">
        <f>'[9]15 Yr. Cash Flow'!#REF!</f>
        <v>#REF!</v>
      </c>
      <c r="IYC8" s="354" t="e">
        <f>'[9]15 Yr. Cash Flow'!#REF!</f>
        <v>#REF!</v>
      </c>
      <c r="IYE8" s="354" t="e">
        <f>'[9]15 Yr. Cash Flow'!#REF!</f>
        <v>#REF!</v>
      </c>
      <c r="IYG8" s="354" t="e">
        <f>'[9]15 Yr. Cash Flow'!#REF!</f>
        <v>#REF!</v>
      </c>
      <c r="IYI8" s="354" t="e">
        <f>'[9]15 Yr. Cash Flow'!#REF!</f>
        <v>#REF!</v>
      </c>
      <c r="IYK8" s="354" t="e">
        <f>'[9]15 Yr. Cash Flow'!#REF!</f>
        <v>#REF!</v>
      </c>
      <c r="IYM8" s="354" t="e">
        <f>'[9]15 Yr. Cash Flow'!#REF!</f>
        <v>#REF!</v>
      </c>
      <c r="IYO8" s="354" t="e">
        <f>'[9]15 Yr. Cash Flow'!#REF!</f>
        <v>#REF!</v>
      </c>
      <c r="IYQ8" s="354" t="e">
        <f>'[9]15 Yr. Cash Flow'!#REF!</f>
        <v>#REF!</v>
      </c>
      <c r="IYS8" s="354" t="e">
        <f>'[9]15 Yr. Cash Flow'!#REF!</f>
        <v>#REF!</v>
      </c>
      <c r="IYU8" s="354" t="e">
        <f>'[9]15 Yr. Cash Flow'!#REF!</f>
        <v>#REF!</v>
      </c>
      <c r="IYW8" s="354" t="e">
        <f>'[9]15 Yr. Cash Flow'!#REF!</f>
        <v>#REF!</v>
      </c>
      <c r="IYY8" s="354" t="e">
        <f>'[9]15 Yr. Cash Flow'!#REF!</f>
        <v>#REF!</v>
      </c>
      <c r="IZA8" s="354" t="e">
        <f>'[9]15 Yr. Cash Flow'!#REF!</f>
        <v>#REF!</v>
      </c>
      <c r="IZC8" s="354" t="e">
        <f>'[9]15 Yr. Cash Flow'!#REF!</f>
        <v>#REF!</v>
      </c>
      <c r="IZE8" s="354" t="e">
        <f>'[9]15 Yr. Cash Flow'!#REF!</f>
        <v>#REF!</v>
      </c>
      <c r="IZG8" s="354" t="e">
        <f>'[9]15 Yr. Cash Flow'!#REF!</f>
        <v>#REF!</v>
      </c>
      <c r="IZI8" s="354" t="e">
        <f>'[9]15 Yr. Cash Flow'!#REF!</f>
        <v>#REF!</v>
      </c>
      <c r="IZK8" s="354" t="e">
        <f>'[9]15 Yr. Cash Flow'!#REF!</f>
        <v>#REF!</v>
      </c>
      <c r="IZM8" s="354" t="e">
        <f>'[9]15 Yr. Cash Flow'!#REF!</f>
        <v>#REF!</v>
      </c>
      <c r="IZO8" s="354" t="e">
        <f>'[9]15 Yr. Cash Flow'!#REF!</f>
        <v>#REF!</v>
      </c>
      <c r="IZQ8" s="354" t="e">
        <f>'[9]15 Yr. Cash Flow'!#REF!</f>
        <v>#REF!</v>
      </c>
      <c r="IZS8" s="354" t="e">
        <f>'[9]15 Yr. Cash Flow'!#REF!</f>
        <v>#REF!</v>
      </c>
      <c r="IZU8" s="354" t="e">
        <f>'[9]15 Yr. Cash Flow'!#REF!</f>
        <v>#REF!</v>
      </c>
      <c r="IZW8" s="354" t="e">
        <f>'[9]15 Yr. Cash Flow'!#REF!</f>
        <v>#REF!</v>
      </c>
      <c r="IZY8" s="354" t="e">
        <f>'[9]15 Yr. Cash Flow'!#REF!</f>
        <v>#REF!</v>
      </c>
      <c r="JAA8" s="354" t="e">
        <f>'[9]15 Yr. Cash Flow'!#REF!</f>
        <v>#REF!</v>
      </c>
      <c r="JAC8" s="354" t="e">
        <f>'[9]15 Yr. Cash Flow'!#REF!</f>
        <v>#REF!</v>
      </c>
      <c r="JAE8" s="354" t="e">
        <f>'[9]15 Yr. Cash Flow'!#REF!</f>
        <v>#REF!</v>
      </c>
      <c r="JAG8" s="354" t="e">
        <f>'[9]15 Yr. Cash Flow'!#REF!</f>
        <v>#REF!</v>
      </c>
      <c r="JAI8" s="354" t="e">
        <f>'[9]15 Yr. Cash Flow'!#REF!</f>
        <v>#REF!</v>
      </c>
      <c r="JAK8" s="354" t="e">
        <f>'[9]15 Yr. Cash Flow'!#REF!</f>
        <v>#REF!</v>
      </c>
      <c r="JAM8" s="354" t="e">
        <f>'[9]15 Yr. Cash Flow'!#REF!</f>
        <v>#REF!</v>
      </c>
      <c r="JAO8" s="354" t="e">
        <f>'[9]15 Yr. Cash Flow'!#REF!</f>
        <v>#REF!</v>
      </c>
      <c r="JAQ8" s="354" t="e">
        <f>'[9]15 Yr. Cash Flow'!#REF!</f>
        <v>#REF!</v>
      </c>
      <c r="JAS8" s="354" t="e">
        <f>'[9]15 Yr. Cash Flow'!#REF!</f>
        <v>#REF!</v>
      </c>
      <c r="JAU8" s="354" t="e">
        <f>'[9]15 Yr. Cash Flow'!#REF!</f>
        <v>#REF!</v>
      </c>
      <c r="JAW8" s="354" t="e">
        <f>'[9]15 Yr. Cash Flow'!#REF!</f>
        <v>#REF!</v>
      </c>
      <c r="JAY8" s="354" t="e">
        <f>'[9]15 Yr. Cash Flow'!#REF!</f>
        <v>#REF!</v>
      </c>
      <c r="JBA8" s="354" t="e">
        <f>'[9]15 Yr. Cash Flow'!#REF!</f>
        <v>#REF!</v>
      </c>
      <c r="JBC8" s="354" t="e">
        <f>'[9]15 Yr. Cash Flow'!#REF!</f>
        <v>#REF!</v>
      </c>
      <c r="JBE8" s="354" t="e">
        <f>'[9]15 Yr. Cash Flow'!#REF!</f>
        <v>#REF!</v>
      </c>
      <c r="JBG8" s="354" t="e">
        <f>'[9]15 Yr. Cash Flow'!#REF!</f>
        <v>#REF!</v>
      </c>
      <c r="JBI8" s="354" t="e">
        <f>'[9]15 Yr. Cash Flow'!#REF!</f>
        <v>#REF!</v>
      </c>
      <c r="JBK8" s="354" t="e">
        <f>'[9]15 Yr. Cash Flow'!#REF!</f>
        <v>#REF!</v>
      </c>
      <c r="JBM8" s="354" t="e">
        <f>'[9]15 Yr. Cash Flow'!#REF!</f>
        <v>#REF!</v>
      </c>
      <c r="JBO8" s="354" t="e">
        <f>'[9]15 Yr. Cash Flow'!#REF!</f>
        <v>#REF!</v>
      </c>
      <c r="JBQ8" s="354" t="e">
        <f>'[9]15 Yr. Cash Flow'!#REF!</f>
        <v>#REF!</v>
      </c>
      <c r="JBS8" s="354" t="e">
        <f>'[9]15 Yr. Cash Flow'!#REF!</f>
        <v>#REF!</v>
      </c>
      <c r="JBU8" s="354" t="e">
        <f>'[9]15 Yr. Cash Flow'!#REF!</f>
        <v>#REF!</v>
      </c>
      <c r="JBW8" s="354" t="e">
        <f>'[9]15 Yr. Cash Flow'!#REF!</f>
        <v>#REF!</v>
      </c>
      <c r="JBY8" s="354" t="e">
        <f>'[9]15 Yr. Cash Flow'!#REF!</f>
        <v>#REF!</v>
      </c>
      <c r="JCA8" s="354" t="e">
        <f>'[9]15 Yr. Cash Flow'!#REF!</f>
        <v>#REF!</v>
      </c>
      <c r="JCC8" s="354" t="e">
        <f>'[9]15 Yr. Cash Flow'!#REF!</f>
        <v>#REF!</v>
      </c>
      <c r="JCE8" s="354" t="e">
        <f>'[9]15 Yr. Cash Flow'!#REF!</f>
        <v>#REF!</v>
      </c>
      <c r="JCG8" s="354" t="e">
        <f>'[9]15 Yr. Cash Flow'!#REF!</f>
        <v>#REF!</v>
      </c>
      <c r="JCI8" s="354" t="e">
        <f>'[9]15 Yr. Cash Flow'!#REF!</f>
        <v>#REF!</v>
      </c>
      <c r="JCK8" s="354" t="e">
        <f>'[9]15 Yr. Cash Flow'!#REF!</f>
        <v>#REF!</v>
      </c>
      <c r="JCM8" s="354" t="e">
        <f>'[9]15 Yr. Cash Flow'!#REF!</f>
        <v>#REF!</v>
      </c>
      <c r="JCO8" s="354" t="e">
        <f>'[9]15 Yr. Cash Flow'!#REF!</f>
        <v>#REF!</v>
      </c>
      <c r="JCQ8" s="354" t="e">
        <f>'[9]15 Yr. Cash Flow'!#REF!</f>
        <v>#REF!</v>
      </c>
      <c r="JCS8" s="354" t="e">
        <f>'[9]15 Yr. Cash Flow'!#REF!</f>
        <v>#REF!</v>
      </c>
      <c r="JCU8" s="354" t="e">
        <f>'[9]15 Yr. Cash Flow'!#REF!</f>
        <v>#REF!</v>
      </c>
      <c r="JCW8" s="354" t="e">
        <f>'[9]15 Yr. Cash Flow'!#REF!</f>
        <v>#REF!</v>
      </c>
      <c r="JCY8" s="354" t="e">
        <f>'[9]15 Yr. Cash Flow'!#REF!</f>
        <v>#REF!</v>
      </c>
      <c r="JDA8" s="354" t="e">
        <f>'[9]15 Yr. Cash Flow'!#REF!</f>
        <v>#REF!</v>
      </c>
      <c r="JDC8" s="354" t="e">
        <f>'[9]15 Yr. Cash Flow'!#REF!</f>
        <v>#REF!</v>
      </c>
      <c r="JDE8" s="354" t="e">
        <f>'[9]15 Yr. Cash Flow'!#REF!</f>
        <v>#REF!</v>
      </c>
      <c r="JDG8" s="354" t="e">
        <f>'[9]15 Yr. Cash Flow'!#REF!</f>
        <v>#REF!</v>
      </c>
      <c r="JDI8" s="354" t="e">
        <f>'[9]15 Yr. Cash Flow'!#REF!</f>
        <v>#REF!</v>
      </c>
      <c r="JDK8" s="354" t="e">
        <f>'[9]15 Yr. Cash Flow'!#REF!</f>
        <v>#REF!</v>
      </c>
      <c r="JDM8" s="354" t="e">
        <f>'[9]15 Yr. Cash Flow'!#REF!</f>
        <v>#REF!</v>
      </c>
      <c r="JDO8" s="354" t="e">
        <f>'[9]15 Yr. Cash Flow'!#REF!</f>
        <v>#REF!</v>
      </c>
      <c r="JDQ8" s="354" t="e">
        <f>'[9]15 Yr. Cash Flow'!#REF!</f>
        <v>#REF!</v>
      </c>
      <c r="JDS8" s="354" t="e">
        <f>'[9]15 Yr. Cash Flow'!#REF!</f>
        <v>#REF!</v>
      </c>
      <c r="JDU8" s="354" t="e">
        <f>'[9]15 Yr. Cash Flow'!#REF!</f>
        <v>#REF!</v>
      </c>
      <c r="JDW8" s="354" t="e">
        <f>'[9]15 Yr. Cash Flow'!#REF!</f>
        <v>#REF!</v>
      </c>
      <c r="JDY8" s="354" t="e">
        <f>'[9]15 Yr. Cash Flow'!#REF!</f>
        <v>#REF!</v>
      </c>
      <c r="JEA8" s="354" t="e">
        <f>'[9]15 Yr. Cash Flow'!#REF!</f>
        <v>#REF!</v>
      </c>
      <c r="JEC8" s="354" t="e">
        <f>'[9]15 Yr. Cash Flow'!#REF!</f>
        <v>#REF!</v>
      </c>
      <c r="JEE8" s="354" t="e">
        <f>'[9]15 Yr. Cash Flow'!#REF!</f>
        <v>#REF!</v>
      </c>
      <c r="JEG8" s="354" t="e">
        <f>'[9]15 Yr. Cash Flow'!#REF!</f>
        <v>#REF!</v>
      </c>
      <c r="JEI8" s="354" t="e">
        <f>'[9]15 Yr. Cash Flow'!#REF!</f>
        <v>#REF!</v>
      </c>
      <c r="JEK8" s="354" t="e">
        <f>'[9]15 Yr. Cash Flow'!#REF!</f>
        <v>#REF!</v>
      </c>
      <c r="JEM8" s="354" t="e">
        <f>'[9]15 Yr. Cash Flow'!#REF!</f>
        <v>#REF!</v>
      </c>
      <c r="JEO8" s="354" t="e">
        <f>'[9]15 Yr. Cash Flow'!#REF!</f>
        <v>#REF!</v>
      </c>
      <c r="JEQ8" s="354" t="e">
        <f>'[9]15 Yr. Cash Flow'!#REF!</f>
        <v>#REF!</v>
      </c>
      <c r="JES8" s="354" t="e">
        <f>'[9]15 Yr. Cash Flow'!#REF!</f>
        <v>#REF!</v>
      </c>
      <c r="JEU8" s="354" t="e">
        <f>'[9]15 Yr. Cash Flow'!#REF!</f>
        <v>#REF!</v>
      </c>
      <c r="JEW8" s="354" t="e">
        <f>'[9]15 Yr. Cash Flow'!#REF!</f>
        <v>#REF!</v>
      </c>
      <c r="JEY8" s="354" t="e">
        <f>'[9]15 Yr. Cash Flow'!#REF!</f>
        <v>#REF!</v>
      </c>
      <c r="JFA8" s="354" t="e">
        <f>'[9]15 Yr. Cash Flow'!#REF!</f>
        <v>#REF!</v>
      </c>
      <c r="JFC8" s="354" t="e">
        <f>'[9]15 Yr. Cash Flow'!#REF!</f>
        <v>#REF!</v>
      </c>
      <c r="JFE8" s="354" t="e">
        <f>'[9]15 Yr. Cash Flow'!#REF!</f>
        <v>#REF!</v>
      </c>
      <c r="JFG8" s="354" t="e">
        <f>'[9]15 Yr. Cash Flow'!#REF!</f>
        <v>#REF!</v>
      </c>
      <c r="JFI8" s="354" t="e">
        <f>'[9]15 Yr. Cash Flow'!#REF!</f>
        <v>#REF!</v>
      </c>
      <c r="JFK8" s="354" t="e">
        <f>'[9]15 Yr. Cash Flow'!#REF!</f>
        <v>#REF!</v>
      </c>
      <c r="JFM8" s="354" t="e">
        <f>'[9]15 Yr. Cash Flow'!#REF!</f>
        <v>#REF!</v>
      </c>
      <c r="JFO8" s="354" t="e">
        <f>'[9]15 Yr. Cash Flow'!#REF!</f>
        <v>#REF!</v>
      </c>
      <c r="JFQ8" s="354" t="e">
        <f>'[9]15 Yr. Cash Flow'!#REF!</f>
        <v>#REF!</v>
      </c>
      <c r="JFS8" s="354" t="e">
        <f>'[9]15 Yr. Cash Flow'!#REF!</f>
        <v>#REF!</v>
      </c>
      <c r="JFU8" s="354" t="e">
        <f>'[9]15 Yr. Cash Flow'!#REF!</f>
        <v>#REF!</v>
      </c>
      <c r="JFW8" s="354" t="e">
        <f>'[9]15 Yr. Cash Flow'!#REF!</f>
        <v>#REF!</v>
      </c>
      <c r="JFY8" s="354" t="e">
        <f>'[9]15 Yr. Cash Flow'!#REF!</f>
        <v>#REF!</v>
      </c>
      <c r="JGA8" s="354" t="e">
        <f>'[9]15 Yr. Cash Flow'!#REF!</f>
        <v>#REF!</v>
      </c>
      <c r="JGC8" s="354" t="e">
        <f>'[9]15 Yr. Cash Flow'!#REF!</f>
        <v>#REF!</v>
      </c>
      <c r="JGE8" s="354" t="e">
        <f>'[9]15 Yr. Cash Flow'!#REF!</f>
        <v>#REF!</v>
      </c>
      <c r="JGG8" s="354" t="e">
        <f>'[9]15 Yr. Cash Flow'!#REF!</f>
        <v>#REF!</v>
      </c>
      <c r="JGI8" s="354" t="e">
        <f>'[9]15 Yr. Cash Flow'!#REF!</f>
        <v>#REF!</v>
      </c>
      <c r="JGK8" s="354" t="e">
        <f>'[9]15 Yr. Cash Flow'!#REF!</f>
        <v>#REF!</v>
      </c>
      <c r="JGM8" s="354" t="e">
        <f>'[9]15 Yr. Cash Flow'!#REF!</f>
        <v>#REF!</v>
      </c>
      <c r="JGO8" s="354" t="e">
        <f>'[9]15 Yr. Cash Flow'!#REF!</f>
        <v>#REF!</v>
      </c>
      <c r="JGQ8" s="354" t="e">
        <f>'[9]15 Yr. Cash Flow'!#REF!</f>
        <v>#REF!</v>
      </c>
      <c r="JGS8" s="354" t="e">
        <f>'[9]15 Yr. Cash Flow'!#REF!</f>
        <v>#REF!</v>
      </c>
      <c r="JGU8" s="354" t="e">
        <f>'[9]15 Yr. Cash Flow'!#REF!</f>
        <v>#REF!</v>
      </c>
      <c r="JGW8" s="354" t="e">
        <f>'[9]15 Yr. Cash Flow'!#REF!</f>
        <v>#REF!</v>
      </c>
      <c r="JGY8" s="354" t="e">
        <f>'[9]15 Yr. Cash Flow'!#REF!</f>
        <v>#REF!</v>
      </c>
      <c r="JHA8" s="354" t="e">
        <f>'[9]15 Yr. Cash Flow'!#REF!</f>
        <v>#REF!</v>
      </c>
      <c r="JHC8" s="354" t="e">
        <f>'[9]15 Yr. Cash Flow'!#REF!</f>
        <v>#REF!</v>
      </c>
      <c r="JHE8" s="354" t="e">
        <f>'[9]15 Yr. Cash Flow'!#REF!</f>
        <v>#REF!</v>
      </c>
      <c r="JHG8" s="354" t="e">
        <f>'[9]15 Yr. Cash Flow'!#REF!</f>
        <v>#REF!</v>
      </c>
      <c r="JHI8" s="354" t="e">
        <f>'[9]15 Yr. Cash Flow'!#REF!</f>
        <v>#REF!</v>
      </c>
      <c r="JHK8" s="354" t="e">
        <f>'[9]15 Yr. Cash Flow'!#REF!</f>
        <v>#REF!</v>
      </c>
      <c r="JHM8" s="354" t="e">
        <f>'[9]15 Yr. Cash Flow'!#REF!</f>
        <v>#REF!</v>
      </c>
      <c r="JHO8" s="354" t="e">
        <f>'[9]15 Yr. Cash Flow'!#REF!</f>
        <v>#REF!</v>
      </c>
      <c r="JHQ8" s="354" t="e">
        <f>'[9]15 Yr. Cash Flow'!#REF!</f>
        <v>#REF!</v>
      </c>
      <c r="JHS8" s="354" t="e">
        <f>'[9]15 Yr. Cash Flow'!#REF!</f>
        <v>#REF!</v>
      </c>
      <c r="JHU8" s="354" t="e">
        <f>'[9]15 Yr. Cash Flow'!#REF!</f>
        <v>#REF!</v>
      </c>
      <c r="JHW8" s="354" t="e">
        <f>'[9]15 Yr. Cash Flow'!#REF!</f>
        <v>#REF!</v>
      </c>
      <c r="JHY8" s="354" t="e">
        <f>'[9]15 Yr. Cash Flow'!#REF!</f>
        <v>#REF!</v>
      </c>
      <c r="JIA8" s="354" t="e">
        <f>'[9]15 Yr. Cash Flow'!#REF!</f>
        <v>#REF!</v>
      </c>
      <c r="JIC8" s="354" t="e">
        <f>'[9]15 Yr. Cash Flow'!#REF!</f>
        <v>#REF!</v>
      </c>
      <c r="JIE8" s="354" t="e">
        <f>'[9]15 Yr. Cash Flow'!#REF!</f>
        <v>#REF!</v>
      </c>
      <c r="JIG8" s="354" t="e">
        <f>'[9]15 Yr. Cash Flow'!#REF!</f>
        <v>#REF!</v>
      </c>
      <c r="JII8" s="354" t="e">
        <f>'[9]15 Yr. Cash Flow'!#REF!</f>
        <v>#REF!</v>
      </c>
      <c r="JIK8" s="354" t="e">
        <f>'[9]15 Yr. Cash Flow'!#REF!</f>
        <v>#REF!</v>
      </c>
      <c r="JIM8" s="354" t="e">
        <f>'[9]15 Yr. Cash Flow'!#REF!</f>
        <v>#REF!</v>
      </c>
      <c r="JIO8" s="354" t="e">
        <f>'[9]15 Yr. Cash Flow'!#REF!</f>
        <v>#REF!</v>
      </c>
      <c r="JIQ8" s="354" t="e">
        <f>'[9]15 Yr. Cash Flow'!#REF!</f>
        <v>#REF!</v>
      </c>
      <c r="JIS8" s="354" t="e">
        <f>'[9]15 Yr. Cash Flow'!#REF!</f>
        <v>#REF!</v>
      </c>
      <c r="JIU8" s="354" t="e">
        <f>'[9]15 Yr. Cash Flow'!#REF!</f>
        <v>#REF!</v>
      </c>
      <c r="JIW8" s="354" t="e">
        <f>'[9]15 Yr. Cash Flow'!#REF!</f>
        <v>#REF!</v>
      </c>
      <c r="JIY8" s="354" t="e">
        <f>'[9]15 Yr. Cash Flow'!#REF!</f>
        <v>#REF!</v>
      </c>
      <c r="JJA8" s="354" t="e">
        <f>'[9]15 Yr. Cash Flow'!#REF!</f>
        <v>#REF!</v>
      </c>
      <c r="JJC8" s="354" t="e">
        <f>'[9]15 Yr. Cash Flow'!#REF!</f>
        <v>#REF!</v>
      </c>
      <c r="JJE8" s="354" t="e">
        <f>'[9]15 Yr. Cash Flow'!#REF!</f>
        <v>#REF!</v>
      </c>
      <c r="JJG8" s="354" t="e">
        <f>'[9]15 Yr. Cash Flow'!#REF!</f>
        <v>#REF!</v>
      </c>
      <c r="JJI8" s="354" t="e">
        <f>'[9]15 Yr. Cash Flow'!#REF!</f>
        <v>#REF!</v>
      </c>
      <c r="JJK8" s="354" t="e">
        <f>'[9]15 Yr. Cash Flow'!#REF!</f>
        <v>#REF!</v>
      </c>
      <c r="JJM8" s="354" t="e">
        <f>'[9]15 Yr. Cash Flow'!#REF!</f>
        <v>#REF!</v>
      </c>
      <c r="JJO8" s="354" t="e">
        <f>'[9]15 Yr. Cash Flow'!#REF!</f>
        <v>#REF!</v>
      </c>
      <c r="JJQ8" s="354" t="e">
        <f>'[9]15 Yr. Cash Flow'!#REF!</f>
        <v>#REF!</v>
      </c>
      <c r="JJS8" s="354" t="e">
        <f>'[9]15 Yr. Cash Flow'!#REF!</f>
        <v>#REF!</v>
      </c>
      <c r="JJU8" s="354" t="e">
        <f>'[9]15 Yr. Cash Flow'!#REF!</f>
        <v>#REF!</v>
      </c>
      <c r="JJW8" s="354" t="e">
        <f>'[9]15 Yr. Cash Flow'!#REF!</f>
        <v>#REF!</v>
      </c>
      <c r="JJY8" s="354" t="e">
        <f>'[9]15 Yr. Cash Flow'!#REF!</f>
        <v>#REF!</v>
      </c>
      <c r="JKA8" s="354" t="e">
        <f>'[9]15 Yr. Cash Flow'!#REF!</f>
        <v>#REF!</v>
      </c>
      <c r="JKC8" s="354" t="e">
        <f>'[9]15 Yr. Cash Flow'!#REF!</f>
        <v>#REF!</v>
      </c>
      <c r="JKE8" s="354" t="e">
        <f>'[9]15 Yr. Cash Flow'!#REF!</f>
        <v>#REF!</v>
      </c>
      <c r="JKG8" s="354" t="e">
        <f>'[9]15 Yr. Cash Flow'!#REF!</f>
        <v>#REF!</v>
      </c>
      <c r="JKI8" s="354" t="e">
        <f>'[9]15 Yr. Cash Flow'!#REF!</f>
        <v>#REF!</v>
      </c>
      <c r="JKK8" s="354" t="e">
        <f>'[9]15 Yr. Cash Flow'!#REF!</f>
        <v>#REF!</v>
      </c>
      <c r="JKM8" s="354" t="e">
        <f>'[9]15 Yr. Cash Flow'!#REF!</f>
        <v>#REF!</v>
      </c>
      <c r="JKO8" s="354" t="e">
        <f>'[9]15 Yr. Cash Flow'!#REF!</f>
        <v>#REF!</v>
      </c>
      <c r="JKQ8" s="354" t="e">
        <f>'[9]15 Yr. Cash Flow'!#REF!</f>
        <v>#REF!</v>
      </c>
      <c r="JKS8" s="354" t="e">
        <f>'[9]15 Yr. Cash Flow'!#REF!</f>
        <v>#REF!</v>
      </c>
      <c r="JKU8" s="354" t="e">
        <f>'[9]15 Yr. Cash Flow'!#REF!</f>
        <v>#REF!</v>
      </c>
      <c r="JKW8" s="354" t="e">
        <f>'[9]15 Yr. Cash Flow'!#REF!</f>
        <v>#REF!</v>
      </c>
      <c r="JKY8" s="354" t="e">
        <f>'[9]15 Yr. Cash Flow'!#REF!</f>
        <v>#REF!</v>
      </c>
      <c r="JLA8" s="354" t="e">
        <f>'[9]15 Yr. Cash Flow'!#REF!</f>
        <v>#REF!</v>
      </c>
      <c r="JLC8" s="354" t="e">
        <f>'[9]15 Yr. Cash Flow'!#REF!</f>
        <v>#REF!</v>
      </c>
      <c r="JLE8" s="354" t="e">
        <f>'[9]15 Yr. Cash Flow'!#REF!</f>
        <v>#REF!</v>
      </c>
      <c r="JLG8" s="354" t="e">
        <f>'[9]15 Yr. Cash Flow'!#REF!</f>
        <v>#REF!</v>
      </c>
      <c r="JLI8" s="354" t="e">
        <f>'[9]15 Yr. Cash Flow'!#REF!</f>
        <v>#REF!</v>
      </c>
      <c r="JLK8" s="354" t="e">
        <f>'[9]15 Yr. Cash Flow'!#REF!</f>
        <v>#REF!</v>
      </c>
      <c r="JLM8" s="354" t="e">
        <f>'[9]15 Yr. Cash Flow'!#REF!</f>
        <v>#REF!</v>
      </c>
      <c r="JLO8" s="354" t="e">
        <f>'[9]15 Yr. Cash Flow'!#REF!</f>
        <v>#REF!</v>
      </c>
      <c r="JLQ8" s="354" t="e">
        <f>'[9]15 Yr. Cash Flow'!#REF!</f>
        <v>#REF!</v>
      </c>
      <c r="JLS8" s="354" t="e">
        <f>'[9]15 Yr. Cash Flow'!#REF!</f>
        <v>#REF!</v>
      </c>
      <c r="JLU8" s="354" t="e">
        <f>'[9]15 Yr. Cash Flow'!#REF!</f>
        <v>#REF!</v>
      </c>
      <c r="JLW8" s="354" t="e">
        <f>'[9]15 Yr. Cash Flow'!#REF!</f>
        <v>#REF!</v>
      </c>
      <c r="JLY8" s="354" t="e">
        <f>'[9]15 Yr. Cash Flow'!#REF!</f>
        <v>#REF!</v>
      </c>
      <c r="JMA8" s="354" t="e">
        <f>'[9]15 Yr. Cash Flow'!#REF!</f>
        <v>#REF!</v>
      </c>
      <c r="JMC8" s="354" t="e">
        <f>'[9]15 Yr. Cash Flow'!#REF!</f>
        <v>#REF!</v>
      </c>
      <c r="JME8" s="354" t="e">
        <f>'[9]15 Yr. Cash Flow'!#REF!</f>
        <v>#REF!</v>
      </c>
      <c r="JMG8" s="354" t="e">
        <f>'[9]15 Yr. Cash Flow'!#REF!</f>
        <v>#REF!</v>
      </c>
      <c r="JMI8" s="354" t="e">
        <f>'[9]15 Yr. Cash Flow'!#REF!</f>
        <v>#REF!</v>
      </c>
      <c r="JMK8" s="354" t="e">
        <f>'[9]15 Yr. Cash Flow'!#REF!</f>
        <v>#REF!</v>
      </c>
      <c r="JMM8" s="354" t="e">
        <f>'[9]15 Yr. Cash Flow'!#REF!</f>
        <v>#REF!</v>
      </c>
      <c r="JMO8" s="354" t="e">
        <f>'[9]15 Yr. Cash Flow'!#REF!</f>
        <v>#REF!</v>
      </c>
      <c r="JMQ8" s="354" t="e">
        <f>'[9]15 Yr. Cash Flow'!#REF!</f>
        <v>#REF!</v>
      </c>
      <c r="JMS8" s="354" t="e">
        <f>'[9]15 Yr. Cash Flow'!#REF!</f>
        <v>#REF!</v>
      </c>
      <c r="JMU8" s="354" t="e">
        <f>'[9]15 Yr. Cash Flow'!#REF!</f>
        <v>#REF!</v>
      </c>
      <c r="JMW8" s="354" t="e">
        <f>'[9]15 Yr. Cash Flow'!#REF!</f>
        <v>#REF!</v>
      </c>
      <c r="JMY8" s="354" t="e">
        <f>'[9]15 Yr. Cash Flow'!#REF!</f>
        <v>#REF!</v>
      </c>
      <c r="JNA8" s="354" t="e">
        <f>'[9]15 Yr. Cash Flow'!#REF!</f>
        <v>#REF!</v>
      </c>
      <c r="JNC8" s="354" t="e">
        <f>'[9]15 Yr. Cash Flow'!#REF!</f>
        <v>#REF!</v>
      </c>
      <c r="JNE8" s="354" t="e">
        <f>'[9]15 Yr. Cash Flow'!#REF!</f>
        <v>#REF!</v>
      </c>
      <c r="JNG8" s="354" t="e">
        <f>'[9]15 Yr. Cash Flow'!#REF!</f>
        <v>#REF!</v>
      </c>
      <c r="JNI8" s="354" t="e">
        <f>'[9]15 Yr. Cash Flow'!#REF!</f>
        <v>#REF!</v>
      </c>
      <c r="JNK8" s="354" t="e">
        <f>'[9]15 Yr. Cash Flow'!#REF!</f>
        <v>#REF!</v>
      </c>
      <c r="JNM8" s="354" t="e">
        <f>'[9]15 Yr. Cash Flow'!#REF!</f>
        <v>#REF!</v>
      </c>
      <c r="JNO8" s="354" t="e">
        <f>'[9]15 Yr. Cash Flow'!#REF!</f>
        <v>#REF!</v>
      </c>
      <c r="JNQ8" s="354" t="e">
        <f>'[9]15 Yr. Cash Flow'!#REF!</f>
        <v>#REF!</v>
      </c>
      <c r="JNS8" s="354" t="e">
        <f>'[9]15 Yr. Cash Flow'!#REF!</f>
        <v>#REF!</v>
      </c>
      <c r="JNU8" s="354" t="e">
        <f>'[9]15 Yr. Cash Flow'!#REF!</f>
        <v>#REF!</v>
      </c>
      <c r="JNW8" s="354" t="e">
        <f>'[9]15 Yr. Cash Flow'!#REF!</f>
        <v>#REF!</v>
      </c>
      <c r="JNY8" s="354" t="e">
        <f>'[9]15 Yr. Cash Flow'!#REF!</f>
        <v>#REF!</v>
      </c>
      <c r="JOA8" s="354" t="e">
        <f>'[9]15 Yr. Cash Flow'!#REF!</f>
        <v>#REF!</v>
      </c>
      <c r="JOC8" s="354" t="e">
        <f>'[9]15 Yr. Cash Flow'!#REF!</f>
        <v>#REF!</v>
      </c>
      <c r="JOE8" s="354" t="e">
        <f>'[9]15 Yr. Cash Flow'!#REF!</f>
        <v>#REF!</v>
      </c>
      <c r="JOG8" s="354" t="e">
        <f>'[9]15 Yr. Cash Flow'!#REF!</f>
        <v>#REF!</v>
      </c>
      <c r="JOI8" s="354" t="e">
        <f>'[9]15 Yr. Cash Flow'!#REF!</f>
        <v>#REF!</v>
      </c>
      <c r="JOK8" s="354" t="e">
        <f>'[9]15 Yr. Cash Flow'!#REF!</f>
        <v>#REF!</v>
      </c>
      <c r="JOM8" s="354" t="e">
        <f>'[9]15 Yr. Cash Flow'!#REF!</f>
        <v>#REF!</v>
      </c>
      <c r="JOO8" s="354" t="e">
        <f>'[9]15 Yr. Cash Flow'!#REF!</f>
        <v>#REF!</v>
      </c>
      <c r="JOQ8" s="354" t="e">
        <f>'[9]15 Yr. Cash Flow'!#REF!</f>
        <v>#REF!</v>
      </c>
      <c r="JOS8" s="354" t="e">
        <f>'[9]15 Yr. Cash Flow'!#REF!</f>
        <v>#REF!</v>
      </c>
      <c r="JOU8" s="354" t="e">
        <f>'[9]15 Yr. Cash Flow'!#REF!</f>
        <v>#REF!</v>
      </c>
      <c r="JOW8" s="354" t="e">
        <f>'[9]15 Yr. Cash Flow'!#REF!</f>
        <v>#REF!</v>
      </c>
      <c r="JOY8" s="354" t="e">
        <f>'[9]15 Yr. Cash Flow'!#REF!</f>
        <v>#REF!</v>
      </c>
      <c r="JPA8" s="354" t="e">
        <f>'[9]15 Yr. Cash Flow'!#REF!</f>
        <v>#REF!</v>
      </c>
      <c r="JPC8" s="354" t="e">
        <f>'[9]15 Yr. Cash Flow'!#REF!</f>
        <v>#REF!</v>
      </c>
      <c r="JPE8" s="354" t="e">
        <f>'[9]15 Yr. Cash Flow'!#REF!</f>
        <v>#REF!</v>
      </c>
      <c r="JPG8" s="354" t="e">
        <f>'[9]15 Yr. Cash Flow'!#REF!</f>
        <v>#REF!</v>
      </c>
      <c r="JPI8" s="354" t="e">
        <f>'[9]15 Yr. Cash Flow'!#REF!</f>
        <v>#REF!</v>
      </c>
      <c r="JPK8" s="354" t="e">
        <f>'[9]15 Yr. Cash Flow'!#REF!</f>
        <v>#REF!</v>
      </c>
      <c r="JPM8" s="354" t="e">
        <f>'[9]15 Yr. Cash Flow'!#REF!</f>
        <v>#REF!</v>
      </c>
      <c r="JPO8" s="354" t="e">
        <f>'[9]15 Yr. Cash Flow'!#REF!</f>
        <v>#REF!</v>
      </c>
      <c r="JPQ8" s="354" t="e">
        <f>'[9]15 Yr. Cash Flow'!#REF!</f>
        <v>#REF!</v>
      </c>
      <c r="JPS8" s="354" t="e">
        <f>'[9]15 Yr. Cash Flow'!#REF!</f>
        <v>#REF!</v>
      </c>
      <c r="JPU8" s="354" t="e">
        <f>'[9]15 Yr. Cash Flow'!#REF!</f>
        <v>#REF!</v>
      </c>
      <c r="JPW8" s="354" t="e">
        <f>'[9]15 Yr. Cash Flow'!#REF!</f>
        <v>#REF!</v>
      </c>
      <c r="JPY8" s="354" t="e">
        <f>'[9]15 Yr. Cash Flow'!#REF!</f>
        <v>#REF!</v>
      </c>
      <c r="JQA8" s="354" t="e">
        <f>'[9]15 Yr. Cash Flow'!#REF!</f>
        <v>#REF!</v>
      </c>
      <c r="JQC8" s="354" t="e">
        <f>'[9]15 Yr. Cash Flow'!#REF!</f>
        <v>#REF!</v>
      </c>
      <c r="JQE8" s="354" t="e">
        <f>'[9]15 Yr. Cash Flow'!#REF!</f>
        <v>#REF!</v>
      </c>
      <c r="JQG8" s="354" t="e">
        <f>'[9]15 Yr. Cash Flow'!#REF!</f>
        <v>#REF!</v>
      </c>
      <c r="JQI8" s="354" t="e">
        <f>'[9]15 Yr. Cash Flow'!#REF!</f>
        <v>#REF!</v>
      </c>
      <c r="JQK8" s="354" t="e">
        <f>'[9]15 Yr. Cash Flow'!#REF!</f>
        <v>#REF!</v>
      </c>
      <c r="JQM8" s="354" t="e">
        <f>'[9]15 Yr. Cash Flow'!#REF!</f>
        <v>#REF!</v>
      </c>
      <c r="JQO8" s="354" t="e">
        <f>'[9]15 Yr. Cash Flow'!#REF!</f>
        <v>#REF!</v>
      </c>
      <c r="JQQ8" s="354" t="e">
        <f>'[9]15 Yr. Cash Flow'!#REF!</f>
        <v>#REF!</v>
      </c>
      <c r="JQS8" s="354" t="e">
        <f>'[9]15 Yr. Cash Flow'!#REF!</f>
        <v>#REF!</v>
      </c>
      <c r="JQU8" s="354" t="e">
        <f>'[9]15 Yr. Cash Flow'!#REF!</f>
        <v>#REF!</v>
      </c>
      <c r="JQW8" s="354" t="e">
        <f>'[9]15 Yr. Cash Flow'!#REF!</f>
        <v>#REF!</v>
      </c>
      <c r="JQY8" s="354" t="e">
        <f>'[9]15 Yr. Cash Flow'!#REF!</f>
        <v>#REF!</v>
      </c>
      <c r="JRA8" s="354" t="e">
        <f>'[9]15 Yr. Cash Flow'!#REF!</f>
        <v>#REF!</v>
      </c>
      <c r="JRC8" s="354" t="e">
        <f>'[9]15 Yr. Cash Flow'!#REF!</f>
        <v>#REF!</v>
      </c>
      <c r="JRE8" s="354" t="e">
        <f>'[9]15 Yr. Cash Flow'!#REF!</f>
        <v>#REF!</v>
      </c>
      <c r="JRG8" s="354" t="e">
        <f>'[9]15 Yr. Cash Flow'!#REF!</f>
        <v>#REF!</v>
      </c>
      <c r="JRI8" s="354" t="e">
        <f>'[9]15 Yr. Cash Flow'!#REF!</f>
        <v>#REF!</v>
      </c>
      <c r="JRK8" s="354" t="e">
        <f>'[9]15 Yr. Cash Flow'!#REF!</f>
        <v>#REF!</v>
      </c>
      <c r="JRM8" s="354" t="e">
        <f>'[9]15 Yr. Cash Flow'!#REF!</f>
        <v>#REF!</v>
      </c>
      <c r="JRO8" s="354" t="e">
        <f>'[9]15 Yr. Cash Flow'!#REF!</f>
        <v>#REF!</v>
      </c>
      <c r="JRQ8" s="354" t="e">
        <f>'[9]15 Yr. Cash Flow'!#REF!</f>
        <v>#REF!</v>
      </c>
      <c r="JRS8" s="354" t="e">
        <f>'[9]15 Yr. Cash Flow'!#REF!</f>
        <v>#REF!</v>
      </c>
      <c r="JRU8" s="354" t="e">
        <f>'[9]15 Yr. Cash Flow'!#REF!</f>
        <v>#REF!</v>
      </c>
      <c r="JRW8" s="354" t="e">
        <f>'[9]15 Yr. Cash Flow'!#REF!</f>
        <v>#REF!</v>
      </c>
      <c r="JRY8" s="354" t="e">
        <f>'[9]15 Yr. Cash Flow'!#REF!</f>
        <v>#REF!</v>
      </c>
      <c r="JSA8" s="354" t="e">
        <f>'[9]15 Yr. Cash Flow'!#REF!</f>
        <v>#REF!</v>
      </c>
      <c r="JSC8" s="354" t="e">
        <f>'[9]15 Yr. Cash Flow'!#REF!</f>
        <v>#REF!</v>
      </c>
      <c r="JSE8" s="354" t="e">
        <f>'[9]15 Yr. Cash Flow'!#REF!</f>
        <v>#REF!</v>
      </c>
      <c r="JSG8" s="354" t="e">
        <f>'[9]15 Yr. Cash Flow'!#REF!</f>
        <v>#REF!</v>
      </c>
      <c r="JSI8" s="354" t="e">
        <f>'[9]15 Yr. Cash Flow'!#REF!</f>
        <v>#REF!</v>
      </c>
      <c r="JSK8" s="354" t="e">
        <f>'[9]15 Yr. Cash Flow'!#REF!</f>
        <v>#REF!</v>
      </c>
      <c r="JSM8" s="354" t="e">
        <f>'[9]15 Yr. Cash Flow'!#REF!</f>
        <v>#REF!</v>
      </c>
      <c r="JSO8" s="354" t="e">
        <f>'[9]15 Yr. Cash Flow'!#REF!</f>
        <v>#REF!</v>
      </c>
      <c r="JSQ8" s="354" t="e">
        <f>'[9]15 Yr. Cash Flow'!#REF!</f>
        <v>#REF!</v>
      </c>
      <c r="JSS8" s="354" t="e">
        <f>'[9]15 Yr. Cash Flow'!#REF!</f>
        <v>#REF!</v>
      </c>
      <c r="JSU8" s="354" t="e">
        <f>'[9]15 Yr. Cash Flow'!#REF!</f>
        <v>#REF!</v>
      </c>
      <c r="JSW8" s="354" t="e">
        <f>'[9]15 Yr. Cash Flow'!#REF!</f>
        <v>#REF!</v>
      </c>
      <c r="JSY8" s="354" t="e">
        <f>'[9]15 Yr. Cash Flow'!#REF!</f>
        <v>#REF!</v>
      </c>
      <c r="JTA8" s="354" t="e">
        <f>'[9]15 Yr. Cash Flow'!#REF!</f>
        <v>#REF!</v>
      </c>
      <c r="JTC8" s="354" t="e">
        <f>'[9]15 Yr. Cash Flow'!#REF!</f>
        <v>#REF!</v>
      </c>
      <c r="JTE8" s="354" t="e">
        <f>'[9]15 Yr. Cash Flow'!#REF!</f>
        <v>#REF!</v>
      </c>
      <c r="JTG8" s="354" t="e">
        <f>'[9]15 Yr. Cash Flow'!#REF!</f>
        <v>#REF!</v>
      </c>
      <c r="JTI8" s="354" t="e">
        <f>'[9]15 Yr. Cash Flow'!#REF!</f>
        <v>#REF!</v>
      </c>
      <c r="JTK8" s="354" t="e">
        <f>'[9]15 Yr. Cash Flow'!#REF!</f>
        <v>#REF!</v>
      </c>
      <c r="JTM8" s="354" t="e">
        <f>'[9]15 Yr. Cash Flow'!#REF!</f>
        <v>#REF!</v>
      </c>
      <c r="JTO8" s="354" t="e">
        <f>'[9]15 Yr. Cash Flow'!#REF!</f>
        <v>#REF!</v>
      </c>
      <c r="JTQ8" s="354" t="e">
        <f>'[9]15 Yr. Cash Flow'!#REF!</f>
        <v>#REF!</v>
      </c>
      <c r="JTS8" s="354" t="e">
        <f>'[9]15 Yr. Cash Flow'!#REF!</f>
        <v>#REF!</v>
      </c>
      <c r="JTU8" s="354" t="e">
        <f>'[9]15 Yr. Cash Flow'!#REF!</f>
        <v>#REF!</v>
      </c>
      <c r="JTW8" s="354" t="e">
        <f>'[9]15 Yr. Cash Flow'!#REF!</f>
        <v>#REF!</v>
      </c>
      <c r="JTY8" s="354" t="e">
        <f>'[9]15 Yr. Cash Flow'!#REF!</f>
        <v>#REF!</v>
      </c>
      <c r="JUA8" s="354" t="e">
        <f>'[9]15 Yr. Cash Flow'!#REF!</f>
        <v>#REF!</v>
      </c>
      <c r="JUC8" s="354" t="e">
        <f>'[9]15 Yr. Cash Flow'!#REF!</f>
        <v>#REF!</v>
      </c>
      <c r="JUE8" s="354" t="e">
        <f>'[9]15 Yr. Cash Flow'!#REF!</f>
        <v>#REF!</v>
      </c>
      <c r="JUG8" s="354" t="e">
        <f>'[9]15 Yr. Cash Flow'!#REF!</f>
        <v>#REF!</v>
      </c>
      <c r="JUI8" s="354" t="e">
        <f>'[9]15 Yr. Cash Flow'!#REF!</f>
        <v>#REF!</v>
      </c>
      <c r="JUK8" s="354" t="e">
        <f>'[9]15 Yr. Cash Flow'!#REF!</f>
        <v>#REF!</v>
      </c>
      <c r="JUM8" s="354" t="e">
        <f>'[9]15 Yr. Cash Flow'!#REF!</f>
        <v>#REF!</v>
      </c>
      <c r="JUO8" s="354" t="e">
        <f>'[9]15 Yr. Cash Flow'!#REF!</f>
        <v>#REF!</v>
      </c>
      <c r="JUQ8" s="354" t="e">
        <f>'[9]15 Yr. Cash Flow'!#REF!</f>
        <v>#REF!</v>
      </c>
      <c r="JUS8" s="354" t="e">
        <f>'[9]15 Yr. Cash Flow'!#REF!</f>
        <v>#REF!</v>
      </c>
      <c r="JUU8" s="354" t="e">
        <f>'[9]15 Yr. Cash Flow'!#REF!</f>
        <v>#REF!</v>
      </c>
      <c r="JUW8" s="354" t="e">
        <f>'[9]15 Yr. Cash Flow'!#REF!</f>
        <v>#REF!</v>
      </c>
      <c r="JUY8" s="354" t="e">
        <f>'[9]15 Yr. Cash Flow'!#REF!</f>
        <v>#REF!</v>
      </c>
      <c r="JVA8" s="354" t="e">
        <f>'[9]15 Yr. Cash Flow'!#REF!</f>
        <v>#REF!</v>
      </c>
      <c r="JVC8" s="354" t="e">
        <f>'[9]15 Yr. Cash Flow'!#REF!</f>
        <v>#REF!</v>
      </c>
      <c r="JVE8" s="354" t="e">
        <f>'[9]15 Yr. Cash Flow'!#REF!</f>
        <v>#REF!</v>
      </c>
      <c r="JVG8" s="354" t="e">
        <f>'[9]15 Yr. Cash Flow'!#REF!</f>
        <v>#REF!</v>
      </c>
      <c r="JVI8" s="354" t="e">
        <f>'[9]15 Yr. Cash Flow'!#REF!</f>
        <v>#REF!</v>
      </c>
      <c r="JVK8" s="354" t="e">
        <f>'[9]15 Yr. Cash Flow'!#REF!</f>
        <v>#REF!</v>
      </c>
      <c r="JVM8" s="354" t="e">
        <f>'[9]15 Yr. Cash Flow'!#REF!</f>
        <v>#REF!</v>
      </c>
      <c r="JVO8" s="354" t="e">
        <f>'[9]15 Yr. Cash Flow'!#REF!</f>
        <v>#REF!</v>
      </c>
      <c r="JVQ8" s="354" t="e">
        <f>'[9]15 Yr. Cash Flow'!#REF!</f>
        <v>#REF!</v>
      </c>
      <c r="JVS8" s="354" t="e">
        <f>'[9]15 Yr. Cash Flow'!#REF!</f>
        <v>#REF!</v>
      </c>
      <c r="JVU8" s="354" t="e">
        <f>'[9]15 Yr. Cash Flow'!#REF!</f>
        <v>#REF!</v>
      </c>
      <c r="JVW8" s="354" t="e">
        <f>'[9]15 Yr. Cash Flow'!#REF!</f>
        <v>#REF!</v>
      </c>
      <c r="JVY8" s="354" t="e">
        <f>'[9]15 Yr. Cash Flow'!#REF!</f>
        <v>#REF!</v>
      </c>
      <c r="JWA8" s="354" t="e">
        <f>'[9]15 Yr. Cash Flow'!#REF!</f>
        <v>#REF!</v>
      </c>
      <c r="JWC8" s="354" t="e">
        <f>'[9]15 Yr. Cash Flow'!#REF!</f>
        <v>#REF!</v>
      </c>
      <c r="JWE8" s="354" t="e">
        <f>'[9]15 Yr. Cash Flow'!#REF!</f>
        <v>#REF!</v>
      </c>
      <c r="JWG8" s="354" t="e">
        <f>'[9]15 Yr. Cash Flow'!#REF!</f>
        <v>#REF!</v>
      </c>
      <c r="JWI8" s="354" t="e">
        <f>'[9]15 Yr. Cash Flow'!#REF!</f>
        <v>#REF!</v>
      </c>
      <c r="JWK8" s="354" t="e">
        <f>'[9]15 Yr. Cash Flow'!#REF!</f>
        <v>#REF!</v>
      </c>
      <c r="JWM8" s="354" t="e">
        <f>'[9]15 Yr. Cash Flow'!#REF!</f>
        <v>#REF!</v>
      </c>
      <c r="JWO8" s="354" t="e">
        <f>'[9]15 Yr. Cash Flow'!#REF!</f>
        <v>#REF!</v>
      </c>
      <c r="JWQ8" s="354" t="e">
        <f>'[9]15 Yr. Cash Flow'!#REF!</f>
        <v>#REF!</v>
      </c>
      <c r="JWS8" s="354" t="e">
        <f>'[9]15 Yr. Cash Flow'!#REF!</f>
        <v>#REF!</v>
      </c>
      <c r="JWU8" s="354" t="e">
        <f>'[9]15 Yr. Cash Flow'!#REF!</f>
        <v>#REF!</v>
      </c>
      <c r="JWW8" s="354" t="e">
        <f>'[9]15 Yr. Cash Flow'!#REF!</f>
        <v>#REF!</v>
      </c>
      <c r="JWY8" s="354" t="e">
        <f>'[9]15 Yr. Cash Flow'!#REF!</f>
        <v>#REF!</v>
      </c>
      <c r="JXA8" s="354" t="e">
        <f>'[9]15 Yr. Cash Flow'!#REF!</f>
        <v>#REF!</v>
      </c>
      <c r="JXC8" s="354" t="e">
        <f>'[9]15 Yr. Cash Flow'!#REF!</f>
        <v>#REF!</v>
      </c>
      <c r="JXE8" s="354" t="e">
        <f>'[9]15 Yr. Cash Flow'!#REF!</f>
        <v>#REF!</v>
      </c>
      <c r="JXG8" s="354" t="e">
        <f>'[9]15 Yr. Cash Flow'!#REF!</f>
        <v>#REF!</v>
      </c>
      <c r="JXI8" s="354" t="e">
        <f>'[9]15 Yr. Cash Flow'!#REF!</f>
        <v>#REF!</v>
      </c>
      <c r="JXK8" s="354" t="e">
        <f>'[9]15 Yr. Cash Flow'!#REF!</f>
        <v>#REF!</v>
      </c>
      <c r="JXM8" s="354" t="e">
        <f>'[9]15 Yr. Cash Flow'!#REF!</f>
        <v>#REF!</v>
      </c>
      <c r="JXO8" s="354" t="e">
        <f>'[9]15 Yr. Cash Flow'!#REF!</f>
        <v>#REF!</v>
      </c>
      <c r="JXQ8" s="354" t="e">
        <f>'[9]15 Yr. Cash Flow'!#REF!</f>
        <v>#REF!</v>
      </c>
      <c r="JXS8" s="354" t="e">
        <f>'[9]15 Yr. Cash Flow'!#REF!</f>
        <v>#REF!</v>
      </c>
      <c r="JXU8" s="354" t="e">
        <f>'[9]15 Yr. Cash Flow'!#REF!</f>
        <v>#REF!</v>
      </c>
      <c r="JXW8" s="354" t="e">
        <f>'[9]15 Yr. Cash Flow'!#REF!</f>
        <v>#REF!</v>
      </c>
      <c r="JXY8" s="354" t="e">
        <f>'[9]15 Yr. Cash Flow'!#REF!</f>
        <v>#REF!</v>
      </c>
      <c r="JYA8" s="354" t="e">
        <f>'[9]15 Yr. Cash Flow'!#REF!</f>
        <v>#REF!</v>
      </c>
      <c r="JYC8" s="354" t="e">
        <f>'[9]15 Yr. Cash Flow'!#REF!</f>
        <v>#REF!</v>
      </c>
      <c r="JYE8" s="354" t="e">
        <f>'[9]15 Yr. Cash Flow'!#REF!</f>
        <v>#REF!</v>
      </c>
      <c r="JYG8" s="354" t="e">
        <f>'[9]15 Yr. Cash Flow'!#REF!</f>
        <v>#REF!</v>
      </c>
      <c r="JYI8" s="354" t="e">
        <f>'[9]15 Yr. Cash Flow'!#REF!</f>
        <v>#REF!</v>
      </c>
      <c r="JYK8" s="354" t="e">
        <f>'[9]15 Yr. Cash Flow'!#REF!</f>
        <v>#REF!</v>
      </c>
      <c r="JYM8" s="354" t="e">
        <f>'[9]15 Yr. Cash Flow'!#REF!</f>
        <v>#REF!</v>
      </c>
      <c r="JYO8" s="354" t="e">
        <f>'[9]15 Yr. Cash Flow'!#REF!</f>
        <v>#REF!</v>
      </c>
      <c r="JYQ8" s="354" t="e">
        <f>'[9]15 Yr. Cash Flow'!#REF!</f>
        <v>#REF!</v>
      </c>
      <c r="JYS8" s="354" t="e">
        <f>'[9]15 Yr. Cash Flow'!#REF!</f>
        <v>#REF!</v>
      </c>
      <c r="JYU8" s="354" t="e">
        <f>'[9]15 Yr. Cash Flow'!#REF!</f>
        <v>#REF!</v>
      </c>
      <c r="JYW8" s="354" t="e">
        <f>'[9]15 Yr. Cash Flow'!#REF!</f>
        <v>#REF!</v>
      </c>
      <c r="JYY8" s="354" t="e">
        <f>'[9]15 Yr. Cash Flow'!#REF!</f>
        <v>#REF!</v>
      </c>
      <c r="JZA8" s="354" t="e">
        <f>'[9]15 Yr. Cash Flow'!#REF!</f>
        <v>#REF!</v>
      </c>
      <c r="JZC8" s="354" t="e">
        <f>'[9]15 Yr. Cash Flow'!#REF!</f>
        <v>#REF!</v>
      </c>
      <c r="JZE8" s="354" t="e">
        <f>'[9]15 Yr. Cash Flow'!#REF!</f>
        <v>#REF!</v>
      </c>
      <c r="JZG8" s="354" t="e">
        <f>'[9]15 Yr. Cash Flow'!#REF!</f>
        <v>#REF!</v>
      </c>
      <c r="JZI8" s="354" t="e">
        <f>'[9]15 Yr. Cash Flow'!#REF!</f>
        <v>#REF!</v>
      </c>
      <c r="JZK8" s="354" t="e">
        <f>'[9]15 Yr. Cash Flow'!#REF!</f>
        <v>#REF!</v>
      </c>
      <c r="JZM8" s="354" t="e">
        <f>'[9]15 Yr. Cash Flow'!#REF!</f>
        <v>#REF!</v>
      </c>
      <c r="JZO8" s="354" t="e">
        <f>'[9]15 Yr. Cash Flow'!#REF!</f>
        <v>#REF!</v>
      </c>
      <c r="JZQ8" s="354" t="e">
        <f>'[9]15 Yr. Cash Flow'!#REF!</f>
        <v>#REF!</v>
      </c>
      <c r="JZS8" s="354" t="e">
        <f>'[9]15 Yr. Cash Flow'!#REF!</f>
        <v>#REF!</v>
      </c>
      <c r="JZU8" s="354" t="e">
        <f>'[9]15 Yr. Cash Flow'!#REF!</f>
        <v>#REF!</v>
      </c>
      <c r="JZW8" s="354" t="e">
        <f>'[9]15 Yr. Cash Flow'!#REF!</f>
        <v>#REF!</v>
      </c>
      <c r="JZY8" s="354" t="e">
        <f>'[9]15 Yr. Cash Flow'!#REF!</f>
        <v>#REF!</v>
      </c>
      <c r="KAA8" s="354" t="e">
        <f>'[9]15 Yr. Cash Flow'!#REF!</f>
        <v>#REF!</v>
      </c>
      <c r="KAC8" s="354" t="e">
        <f>'[9]15 Yr. Cash Flow'!#REF!</f>
        <v>#REF!</v>
      </c>
      <c r="KAE8" s="354" t="e">
        <f>'[9]15 Yr. Cash Flow'!#REF!</f>
        <v>#REF!</v>
      </c>
      <c r="KAG8" s="354" t="e">
        <f>'[9]15 Yr. Cash Flow'!#REF!</f>
        <v>#REF!</v>
      </c>
      <c r="KAI8" s="354" t="e">
        <f>'[9]15 Yr. Cash Flow'!#REF!</f>
        <v>#REF!</v>
      </c>
      <c r="KAK8" s="354" t="e">
        <f>'[9]15 Yr. Cash Flow'!#REF!</f>
        <v>#REF!</v>
      </c>
      <c r="KAM8" s="354" t="e">
        <f>'[9]15 Yr. Cash Flow'!#REF!</f>
        <v>#REF!</v>
      </c>
      <c r="KAO8" s="354" t="e">
        <f>'[9]15 Yr. Cash Flow'!#REF!</f>
        <v>#REF!</v>
      </c>
      <c r="KAQ8" s="354" t="e">
        <f>'[9]15 Yr. Cash Flow'!#REF!</f>
        <v>#REF!</v>
      </c>
      <c r="KAS8" s="354" t="e">
        <f>'[9]15 Yr. Cash Flow'!#REF!</f>
        <v>#REF!</v>
      </c>
      <c r="KAU8" s="354" t="e">
        <f>'[9]15 Yr. Cash Flow'!#REF!</f>
        <v>#REF!</v>
      </c>
      <c r="KAW8" s="354" t="e">
        <f>'[9]15 Yr. Cash Flow'!#REF!</f>
        <v>#REF!</v>
      </c>
      <c r="KAY8" s="354" t="e">
        <f>'[9]15 Yr. Cash Flow'!#REF!</f>
        <v>#REF!</v>
      </c>
      <c r="KBA8" s="354" t="e">
        <f>'[9]15 Yr. Cash Flow'!#REF!</f>
        <v>#REF!</v>
      </c>
      <c r="KBC8" s="354" t="e">
        <f>'[9]15 Yr. Cash Flow'!#REF!</f>
        <v>#REF!</v>
      </c>
      <c r="KBE8" s="354" t="e">
        <f>'[9]15 Yr. Cash Flow'!#REF!</f>
        <v>#REF!</v>
      </c>
      <c r="KBG8" s="354" t="e">
        <f>'[9]15 Yr. Cash Flow'!#REF!</f>
        <v>#REF!</v>
      </c>
      <c r="KBI8" s="354" t="e">
        <f>'[9]15 Yr. Cash Flow'!#REF!</f>
        <v>#REF!</v>
      </c>
      <c r="KBK8" s="354" t="e">
        <f>'[9]15 Yr. Cash Flow'!#REF!</f>
        <v>#REF!</v>
      </c>
      <c r="KBM8" s="354" t="e">
        <f>'[9]15 Yr. Cash Flow'!#REF!</f>
        <v>#REF!</v>
      </c>
      <c r="KBO8" s="354" t="e">
        <f>'[9]15 Yr. Cash Flow'!#REF!</f>
        <v>#REF!</v>
      </c>
      <c r="KBQ8" s="354" t="e">
        <f>'[9]15 Yr. Cash Flow'!#REF!</f>
        <v>#REF!</v>
      </c>
      <c r="KBS8" s="354" t="e">
        <f>'[9]15 Yr. Cash Flow'!#REF!</f>
        <v>#REF!</v>
      </c>
      <c r="KBU8" s="354" t="e">
        <f>'[9]15 Yr. Cash Flow'!#REF!</f>
        <v>#REF!</v>
      </c>
      <c r="KBW8" s="354" t="e">
        <f>'[9]15 Yr. Cash Flow'!#REF!</f>
        <v>#REF!</v>
      </c>
      <c r="KBY8" s="354" t="e">
        <f>'[9]15 Yr. Cash Flow'!#REF!</f>
        <v>#REF!</v>
      </c>
      <c r="KCA8" s="354" t="e">
        <f>'[9]15 Yr. Cash Flow'!#REF!</f>
        <v>#REF!</v>
      </c>
      <c r="KCC8" s="354" t="e">
        <f>'[9]15 Yr. Cash Flow'!#REF!</f>
        <v>#REF!</v>
      </c>
      <c r="KCE8" s="354" t="e">
        <f>'[9]15 Yr. Cash Flow'!#REF!</f>
        <v>#REF!</v>
      </c>
      <c r="KCG8" s="354" t="e">
        <f>'[9]15 Yr. Cash Flow'!#REF!</f>
        <v>#REF!</v>
      </c>
      <c r="KCI8" s="354" t="e">
        <f>'[9]15 Yr. Cash Flow'!#REF!</f>
        <v>#REF!</v>
      </c>
      <c r="KCK8" s="354" t="e">
        <f>'[9]15 Yr. Cash Flow'!#REF!</f>
        <v>#REF!</v>
      </c>
      <c r="KCM8" s="354" t="e">
        <f>'[9]15 Yr. Cash Flow'!#REF!</f>
        <v>#REF!</v>
      </c>
      <c r="KCO8" s="354" t="e">
        <f>'[9]15 Yr. Cash Flow'!#REF!</f>
        <v>#REF!</v>
      </c>
      <c r="KCQ8" s="354" t="e">
        <f>'[9]15 Yr. Cash Flow'!#REF!</f>
        <v>#REF!</v>
      </c>
      <c r="KCS8" s="354" t="e">
        <f>'[9]15 Yr. Cash Flow'!#REF!</f>
        <v>#REF!</v>
      </c>
      <c r="KCU8" s="354" t="e">
        <f>'[9]15 Yr. Cash Flow'!#REF!</f>
        <v>#REF!</v>
      </c>
      <c r="KCW8" s="354" t="e">
        <f>'[9]15 Yr. Cash Flow'!#REF!</f>
        <v>#REF!</v>
      </c>
      <c r="KCY8" s="354" t="e">
        <f>'[9]15 Yr. Cash Flow'!#REF!</f>
        <v>#REF!</v>
      </c>
      <c r="KDA8" s="354" t="e">
        <f>'[9]15 Yr. Cash Flow'!#REF!</f>
        <v>#REF!</v>
      </c>
      <c r="KDC8" s="354" t="e">
        <f>'[9]15 Yr. Cash Flow'!#REF!</f>
        <v>#REF!</v>
      </c>
      <c r="KDE8" s="354" t="e">
        <f>'[9]15 Yr. Cash Flow'!#REF!</f>
        <v>#REF!</v>
      </c>
      <c r="KDG8" s="354" t="e">
        <f>'[9]15 Yr. Cash Flow'!#REF!</f>
        <v>#REF!</v>
      </c>
      <c r="KDI8" s="354" t="e">
        <f>'[9]15 Yr. Cash Flow'!#REF!</f>
        <v>#REF!</v>
      </c>
      <c r="KDK8" s="354" t="e">
        <f>'[9]15 Yr. Cash Flow'!#REF!</f>
        <v>#REF!</v>
      </c>
      <c r="KDM8" s="354" t="e">
        <f>'[9]15 Yr. Cash Flow'!#REF!</f>
        <v>#REF!</v>
      </c>
      <c r="KDO8" s="354" t="e">
        <f>'[9]15 Yr. Cash Flow'!#REF!</f>
        <v>#REF!</v>
      </c>
      <c r="KDQ8" s="354" t="e">
        <f>'[9]15 Yr. Cash Flow'!#REF!</f>
        <v>#REF!</v>
      </c>
      <c r="KDS8" s="354" t="e">
        <f>'[9]15 Yr. Cash Flow'!#REF!</f>
        <v>#REF!</v>
      </c>
      <c r="KDU8" s="354" t="e">
        <f>'[9]15 Yr. Cash Flow'!#REF!</f>
        <v>#REF!</v>
      </c>
      <c r="KDW8" s="354" t="e">
        <f>'[9]15 Yr. Cash Flow'!#REF!</f>
        <v>#REF!</v>
      </c>
      <c r="KDY8" s="354" t="e">
        <f>'[9]15 Yr. Cash Flow'!#REF!</f>
        <v>#REF!</v>
      </c>
      <c r="KEA8" s="354" t="e">
        <f>'[9]15 Yr. Cash Flow'!#REF!</f>
        <v>#REF!</v>
      </c>
      <c r="KEC8" s="354" t="e">
        <f>'[9]15 Yr. Cash Flow'!#REF!</f>
        <v>#REF!</v>
      </c>
      <c r="KEE8" s="354" t="e">
        <f>'[9]15 Yr. Cash Flow'!#REF!</f>
        <v>#REF!</v>
      </c>
      <c r="KEG8" s="354" t="e">
        <f>'[9]15 Yr. Cash Flow'!#REF!</f>
        <v>#REF!</v>
      </c>
      <c r="KEI8" s="354" t="e">
        <f>'[9]15 Yr. Cash Flow'!#REF!</f>
        <v>#REF!</v>
      </c>
      <c r="KEK8" s="354" t="e">
        <f>'[9]15 Yr. Cash Flow'!#REF!</f>
        <v>#REF!</v>
      </c>
      <c r="KEM8" s="354" t="e">
        <f>'[9]15 Yr. Cash Flow'!#REF!</f>
        <v>#REF!</v>
      </c>
      <c r="KEO8" s="354" t="e">
        <f>'[9]15 Yr. Cash Flow'!#REF!</f>
        <v>#REF!</v>
      </c>
      <c r="KEQ8" s="354" t="e">
        <f>'[9]15 Yr. Cash Flow'!#REF!</f>
        <v>#REF!</v>
      </c>
      <c r="KES8" s="354" t="e">
        <f>'[9]15 Yr. Cash Flow'!#REF!</f>
        <v>#REF!</v>
      </c>
      <c r="KEU8" s="354" t="e">
        <f>'[9]15 Yr. Cash Flow'!#REF!</f>
        <v>#REF!</v>
      </c>
      <c r="KEW8" s="354" t="e">
        <f>'[9]15 Yr. Cash Flow'!#REF!</f>
        <v>#REF!</v>
      </c>
      <c r="KEY8" s="354" t="e">
        <f>'[9]15 Yr. Cash Flow'!#REF!</f>
        <v>#REF!</v>
      </c>
      <c r="KFA8" s="354" t="e">
        <f>'[9]15 Yr. Cash Flow'!#REF!</f>
        <v>#REF!</v>
      </c>
      <c r="KFC8" s="354" t="e">
        <f>'[9]15 Yr. Cash Flow'!#REF!</f>
        <v>#REF!</v>
      </c>
      <c r="KFE8" s="354" t="e">
        <f>'[9]15 Yr. Cash Flow'!#REF!</f>
        <v>#REF!</v>
      </c>
      <c r="KFG8" s="354" t="e">
        <f>'[9]15 Yr. Cash Flow'!#REF!</f>
        <v>#REF!</v>
      </c>
      <c r="KFI8" s="354" t="e">
        <f>'[9]15 Yr. Cash Flow'!#REF!</f>
        <v>#REF!</v>
      </c>
      <c r="KFK8" s="354" t="e">
        <f>'[9]15 Yr. Cash Flow'!#REF!</f>
        <v>#REF!</v>
      </c>
      <c r="KFM8" s="354" t="e">
        <f>'[9]15 Yr. Cash Flow'!#REF!</f>
        <v>#REF!</v>
      </c>
      <c r="KFO8" s="354" t="e">
        <f>'[9]15 Yr. Cash Flow'!#REF!</f>
        <v>#REF!</v>
      </c>
      <c r="KFQ8" s="354" t="e">
        <f>'[9]15 Yr. Cash Flow'!#REF!</f>
        <v>#REF!</v>
      </c>
      <c r="KFS8" s="354" t="e">
        <f>'[9]15 Yr. Cash Flow'!#REF!</f>
        <v>#REF!</v>
      </c>
      <c r="KFU8" s="354" t="e">
        <f>'[9]15 Yr. Cash Flow'!#REF!</f>
        <v>#REF!</v>
      </c>
      <c r="KFW8" s="354" t="e">
        <f>'[9]15 Yr. Cash Flow'!#REF!</f>
        <v>#REF!</v>
      </c>
      <c r="KFY8" s="354" t="e">
        <f>'[9]15 Yr. Cash Flow'!#REF!</f>
        <v>#REF!</v>
      </c>
      <c r="KGA8" s="354" t="e">
        <f>'[9]15 Yr. Cash Flow'!#REF!</f>
        <v>#REF!</v>
      </c>
      <c r="KGC8" s="354" t="e">
        <f>'[9]15 Yr. Cash Flow'!#REF!</f>
        <v>#REF!</v>
      </c>
      <c r="KGE8" s="354" t="e">
        <f>'[9]15 Yr. Cash Flow'!#REF!</f>
        <v>#REF!</v>
      </c>
      <c r="KGG8" s="354" t="e">
        <f>'[9]15 Yr. Cash Flow'!#REF!</f>
        <v>#REF!</v>
      </c>
      <c r="KGI8" s="354" t="e">
        <f>'[9]15 Yr. Cash Flow'!#REF!</f>
        <v>#REF!</v>
      </c>
      <c r="KGK8" s="354" t="e">
        <f>'[9]15 Yr. Cash Flow'!#REF!</f>
        <v>#REF!</v>
      </c>
      <c r="KGM8" s="354" t="e">
        <f>'[9]15 Yr. Cash Flow'!#REF!</f>
        <v>#REF!</v>
      </c>
      <c r="KGO8" s="354" t="e">
        <f>'[9]15 Yr. Cash Flow'!#REF!</f>
        <v>#REF!</v>
      </c>
      <c r="KGQ8" s="354" t="e">
        <f>'[9]15 Yr. Cash Flow'!#REF!</f>
        <v>#REF!</v>
      </c>
      <c r="KGS8" s="354" t="e">
        <f>'[9]15 Yr. Cash Flow'!#REF!</f>
        <v>#REF!</v>
      </c>
      <c r="KGU8" s="354" t="e">
        <f>'[9]15 Yr. Cash Flow'!#REF!</f>
        <v>#REF!</v>
      </c>
      <c r="KGW8" s="354" t="e">
        <f>'[9]15 Yr. Cash Flow'!#REF!</f>
        <v>#REF!</v>
      </c>
      <c r="KGY8" s="354" t="e">
        <f>'[9]15 Yr. Cash Flow'!#REF!</f>
        <v>#REF!</v>
      </c>
      <c r="KHA8" s="354" t="e">
        <f>'[9]15 Yr. Cash Flow'!#REF!</f>
        <v>#REF!</v>
      </c>
      <c r="KHC8" s="354" t="e">
        <f>'[9]15 Yr. Cash Flow'!#REF!</f>
        <v>#REF!</v>
      </c>
      <c r="KHE8" s="354" t="e">
        <f>'[9]15 Yr. Cash Flow'!#REF!</f>
        <v>#REF!</v>
      </c>
      <c r="KHG8" s="354" t="e">
        <f>'[9]15 Yr. Cash Flow'!#REF!</f>
        <v>#REF!</v>
      </c>
      <c r="KHI8" s="354" t="e">
        <f>'[9]15 Yr. Cash Flow'!#REF!</f>
        <v>#REF!</v>
      </c>
      <c r="KHK8" s="354" t="e">
        <f>'[9]15 Yr. Cash Flow'!#REF!</f>
        <v>#REF!</v>
      </c>
      <c r="KHM8" s="354" t="e">
        <f>'[9]15 Yr. Cash Flow'!#REF!</f>
        <v>#REF!</v>
      </c>
      <c r="KHO8" s="354" t="e">
        <f>'[9]15 Yr. Cash Flow'!#REF!</f>
        <v>#REF!</v>
      </c>
      <c r="KHQ8" s="354" t="e">
        <f>'[9]15 Yr. Cash Flow'!#REF!</f>
        <v>#REF!</v>
      </c>
      <c r="KHS8" s="354" t="e">
        <f>'[9]15 Yr. Cash Flow'!#REF!</f>
        <v>#REF!</v>
      </c>
      <c r="KHU8" s="354" t="e">
        <f>'[9]15 Yr. Cash Flow'!#REF!</f>
        <v>#REF!</v>
      </c>
      <c r="KHW8" s="354" t="e">
        <f>'[9]15 Yr. Cash Flow'!#REF!</f>
        <v>#REF!</v>
      </c>
      <c r="KHY8" s="354" t="e">
        <f>'[9]15 Yr. Cash Flow'!#REF!</f>
        <v>#REF!</v>
      </c>
      <c r="KIA8" s="354" t="e">
        <f>'[9]15 Yr. Cash Flow'!#REF!</f>
        <v>#REF!</v>
      </c>
      <c r="KIC8" s="354" t="e">
        <f>'[9]15 Yr. Cash Flow'!#REF!</f>
        <v>#REF!</v>
      </c>
      <c r="KIE8" s="354" t="e">
        <f>'[9]15 Yr. Cash Flow'!#REF!</f>
        <v>#REF!</v>
      </c>
      <c r="KIG8" s="354" t="e">
        <f>'[9]15 Yr. Cash Flow'!#REF!</f>
        <v>#REF!</v>
      </c>
      <c r="KII8" s="354" t="e">
        <f>'[9]15 Yr. Cash Flow'!#REF!</f>
        <v>#REF!</v>
      </c>
      <c r="KIK8" s="354" t="e">
        <f>'[9]15 Yr. Cash Flow'!#REF!</f>
        <v>#REF!</v>
      </c>
      <c r="KIM8" s="354" t="e">
        <f>'[9]15 Yr. Cash Flow'!#REF!</f>
        <v>#REF!</v>
      </c>
      <c r="KIO8" s="354" t="e">
        <f>'[9]15 Yr. Cash Flow'!#REF!</f>
        <v>#REF!</v>
      </c>
      <c r="KIQ8" s="354" t="e">
        <f>'[9]15 Yr. Cash Flow'!#REF!</f>
        <v>#REF!</v>
      </c>
      <c r="KIS8" s="354" t="e">
        <f>'[9]15 Yr. Cash Flow'!#REF!</f>
        <v>#REF!</v>
      </c>
      <c r="KIU8" s="354" t="e">
        <f>'[9]15 Yr. Cash Flow'!#REF!</f>
        <v>#REF!</v>
      </c>
      <c r="KIW8" s="354" t="e">
        <f>'[9]15 Yr. Cash Flow'!#REF!</f>
        <v>#REF!</v>
      </c>
      <c r="KIY8" s="354" t="e">
        <f>'[9]15 Yr. Cash Flow'!#REF!</f>
        <v>#REF!</v>
      </c>
      <c r="KJA8" s="354" t="e">
        <f>'[9]15 Yr. Cash Flow'!#REF!</f>
        <v>#REF!</v>
      </c>
      <c r="KJC8" s="354" t="e">
        <f>'[9]15 Yr. Cash Flow'!#REF!</f>
        <v>#REF!</v>
      </c>
      <c r="KJE8" s="354" t="e">
        <f>'[9]15 Yr. Cash Flow'!#REF!</f>
        <v>#REF!</v>
      </c>
      <c r="KJG8" s="354" t="e">
        <f>'[9]15 Yr. Cash Flow'!#REF!</f>
        <v>#REF!</v>
      </c>
      <c r="KJI8" s="354" t="e">
        <f>'[9]15 Yr. Cash Flow'!#REF!</f>
        <v>#REF!</v>
      </c>
      <c r="KJK8" s="354" t="e">
        <f>'[9]15 Yr. Cash Flow'!#REF!</f>
        <v>#REF!</v>
      </c>
      <c r="KJM8" s="354" t="e">
        <f>'[9]15 Yr. Cash Flow'!#REF!</f>
        <v>#REF!</v>
      </c>
      <c r="KJO8" s="354" t="e">
        <f>'[9]15 Yr. Cash Flow'!#REF!</f>
        <v>#REF!</v>
      </c>
      <c r="KJQ8" s="354" t="e">
        <f>'[9]15 Yr. Cash Flow'!#REF!</f>
        <v>#REF!</v>
      </c>
      <c r="KJS8" s="354" t="e">
        <f>'[9]15 Yr. Cash Flow'!#REF!</f>
        <v>#REF!</v>
      </c>
      <c r="KJU8" s="354" t="e">
        <f>'[9]15 Yr. Cash Flow'!#REF!</f>
        <v>#REF!</v>
      </c>
      <c r="KJW8" s="354" t="e">
        <f>'[9]15 Yr. Cash Flow'!#REF!</f>
        <v>#REF!</v>
      </c>
      <c r="KJY8" s="354" t="e">
        <f>'[9]15 Yr. Cash Flow'!#REF!</f>
        <v>#REF!</v>
      </c>
      <c r="KKA8" s="354" t="e">
        <f>'[9]15 Yr. Cash Flow'!#REF!</f>
        <v>#REF!</v>
      </c>
      <c r="KKC8" s="354" t="e">
        <f>'[9]15 Yr. Cash Flow'!#REF!</f>
        <v>#REF!</v>
      </c>
      <c r="KKE8" s="354" t="e">
        <f>'[9]15 Yr. Cash Flow'!#REF!</f>
        <v>#REF!</v>
      </c>
      <c r="KKG8" s="354" t="e">
        <f>'[9]15 Yr. Cash Flow'!#REF!</f>
        <v>#REF!</v>
      </c>
      <c r="KKI8" s="354" t="e">
        <f>'[9]15 Yr. Cash Flow'!#REF!</f>
        <v>#REF!</v>
      </c>
      <c r="KKK8" s="354" t="e">
        <f>'[9]15 Yr. Cash Flow'!#REF!</f>
        <v>#REF!</v>
      </c>
      <c r="KKM8" s="354" t="e">
        <f>'[9]15 Yr. Cash Flow'!#REF!</f>
        <v>#REF!</v>
      </c>
      <c r="KKO8" s="354" t="e">
        <f>'[9]15 Yr. Cash Flow'!#REF!</f>
        <v>#REF!</v>
      </c>
      <c r="KKQ8" s="354" t="e">
        <f>'[9]15 Yr. Cash Flow'!#REF!</f>
        <v>#REF!</v>
      </c>
      <c r="KKS8" s="354" t="e">
        <f>'[9]15 Yr. Cash Flow'!#REF!</f>
        <v>#REF!</v>
      </c>
      <c r="KKU8" s="354" t="e">
        <f>'[9]15 Yr. Cash Flow'!#REF!</f>
        <v>#REF!</v>
      </c>
      <c r="KKW8" s="354" t="e">
        <f>'[9]15 Yr. Cash Flow'!#REF!</f>
        <v>#REF!</v>
      </c>
      <c r="KKY8" s="354" t="e">
        <f>'[9]15 Yr. Cash Flow'!#REF!</f>
        <v>#REF!</v>
      </c>
      <c r="KLA8" s="354" t="e">
        <f>'[9]15 Yr. Cash Flow'!#REF!</f>
        <v>#REF!</v>
      </c>
      <c r="KLC8" s="354" t="e">
        <f>'[9]15 Yr. Cash Flow'!#REF!</f>
        <v>#REF!</v>
      </c>
      <c r="KLE8" s="354" t="e">
        <f>'[9]15 Yr. Cash Flow'!#REF!</f>
        <v>#REF!</v>
      </c>
      <c r="KLG8" s="354" t="e">
        <f>'[9]15 Yr. Cash Flow'!#REF!</f>
        <v>#REF!</v>
      </c>
      <c r="KLI8" s="354" t="e">
        <f>'[9]15 Yr. Cash Flow'!#REF!</f>
        <v>#REF!</v>
      </c>
      <c r="KLK8" s="354" t="e">
        <f>'[9]15 Yr. Cash Flow'!#REF!</f>
        <v>#REF!</v>
      </c>
      <c r="KLM8" s="354" t="e">
        <f>'[9]15 Yr. Cash Flow'!#REF!</f>
        <v>#REF!</v>
      </c>
      <c r="KLO8" s="354" t="e">
        <f>'[9]15 Yr. Cash Flow'!#REF!</f>
        <v>#REF!</v>
      </c>
      <c r="KLQ8" s="354" t="e">
        <f>'[9]15 Yr. Cash Flow'!#REF!</f>
        <v>#REF!</v>
      </c>
      <c r="KLS8" s="354" t="e">
        <f>'[9]15 Yr. Cash Flow'!#REF!</f>
        <v>#REF!</v>
      </c>
      <c r="KLU8" s="354" t="e">
        <f>'[9]15 Yr. Cash Flow'!#REF!</f>
        <v>#REF!</v>
      </c>
      <c r="KLW8" s="354" t="e">
        <f>'[9]15 Yr. Cash Flow'!#REF!</f>
        <v>#REF!</v>
      </c>
      <c r="KLY8" s="354" t="e">
        <f>'[9]15 Yr. Cash Flow'!#REF!</f>
        <v>#REF!</v>
      </c>
      <c r="KMA8" s="354" t="e">
        <f>'[9]15 Yr. Cash Flow'!#REF!</f>
        <v>#REF!</v>
      </c>
      <c r="KMC8" s="354" t="e">
        <f>'[9]15 Yr. Cash Flow'!#REF!</f>
        <v>#REF!</v>
      </c>
      <c r="KME8" s="354" t="e">
        <f>'[9]15 Yr. Cash Flow'!#REF!</f>
        <v>#REF!</v>
      </c>
      <c r="KMG8" s="354" t="e">
        <f>'[9]15 Yr. Cash Flow'!#REF!</f>
        <v>#REF!</v>
      </c>
      <c r="KMI8" s="354" t="e">
        <f>'[9]15 Yr. Cash Flow'!#REF!</f>
        <v>#REF!</v>
      </c>
      <c r="KMK8" s="354" t="e">
        <f>'[9]15 Yr. Cash Flow'!#REF!</f>
        <v>#REF!</v>
      </c>
      <c r="KMM8" s="354" t="e">
        <f>'[9]15 Yr. Cash Flow'!#REF!</f>
        <v>#REF!</v>
      </c>
      <c r="KMO8" s="354" t="e">
        <f>'[9]15 Yr. Cash Flow'!#REF!</f>
        <v>#REF!</v>
      </c>
      <c r="KMQ8" s="354" t="e">
        <f>'[9]15 Yr. Cash Flow'!#REF!</f>
        <v>#REF!</v>
      </c>
      <c r="KMS8" s="354" t="e">
        <f>'[9]15 Yr. Cash Flow'!#REF!</f>
        <v>#REF!</v>
      </c>
      <c r="KMU8" s="354" t="e">
        <f>'[9]15 Yr. Cash Flow'!#REF!</f>
        <v>#REF!</v>
      </c>
      <c r="KMW8" s="354" t="e">
        <f>'[9]15 Yr. Cash Flow'!#REF!</f>
        <v>#REF!</v>
      </c>
      <c r="KMY8" s="354" t="e">
        <f>'[9]15 Yr. Cash Flow'!#REF!</f>
        <v>#REF!</v>
      </c>
      <c r="KNA8" s="354" t="e">
        <f>'[9]15 Yr. Cash Flow'!#REF!</f>
        <v>#REF!</v>
      </c>
      <c r="KNC8" s="354" t="e">
        <f>'[9]15 Yr. Cash Flow'!#REF!</f>
        <v>#REF!</v>
      </c>
      <c r="KNE8" s="354" t="e">
        <f>'[9]15 Yr. Cash Flow'!#REF!</f>
        <v>#REF!</v>
      </c>
      <c r="KNG8" s="354" t="e">
        <f>'[9]15 Yr. Cash Flow'!#REF!</f>
        <v>#REF!</v>
      </c>
      <c r="KNI8" s="354" t="e">
        <f>'[9]15 Yr. Cash Flow'!#REF!</f>
        <v>#REF!</v>
      </c>
      <c r="KNK8" s="354" t="e">
        <f>'[9]15 Yr. Cash Flow'!#REF!</f>
        <v>#REF!</v>
      </c>
      <c r="KNM8" s="354" t="e">
        <f>'[9]15 Yr. Cash Flow'!#REF!</f>
        <v>#REF!</v>
      </c>
      <c r="KNO8" s="354" t="e">
        <f>'[9]15 Yr. Cash Flow'!#REF!</f>
        <v>#REF!</v>
      </c>
      <c r="KNQ8" s="354" t="e">
        <f>'[9]15 Yr. Cash Flow'!#REF!</f>
        <v>#REF!</v>
      </c>
      <c r="KNS8" s="354" t="e">
        <f>'[9]15 Yr. Cash Flow'!#REF!</f>
        <v>#REF!</v>
      </c>
      <c r="KNU8" s="354" t="e">
        <f>'[9]15 Yr. Cash Flow'!#REF!</f>
        <v>#REF!</v>
      </c>
      <c r="KNW8" s="354" t="e">
        <f>'[9]15 Yr. Cash Flow'!#REF!</f>
        <v>#REF!</v>
      </c>
      <c r="KNY8" s="354" t="e">
        <f>'[9]15 Yr. Cash Flow'!#REF!</f>
        <v>#REF!</v>
      </c>
      <c r="KOA8" s="354" t="e">
        <f>'[9]15 Yr. Cash Flow'!#REF!</f>
        <v>#REF!</v>
      </c>
      <c r="KOC8" s="354" t="e">
        <f>'[9]15 Yr. Cash Flow'!#REF!</f>
        <v>#REF!</v>
      </c>
      <c r="KOE8" s="354" t="e">
        <f>'[9]15 Yr. Cash Flow'!#REF!</f>
        <v>#REF!</v>
      </c>
      <c r="KOG8" s="354" t="e">
        <f>'[9]15 Yr. Cash Flow'!#REF!</f>
        <v>#REF!</v>
      </c>
      <c r="KOI8" s="354" t="e">
        <f>'[9]15 Yr. Cash Flow'!#REF!</f>
        <v>#REF!</v>
      </c>
      <c r="KOK8" s="354" t="e">
        <f>'[9]15 Yr. Cash Flow'!#REF!</f>
        <v>#REF!</v>
      </c>
      <c r="KOM8" s="354" t="e">
        <f>'[9]15 Yr. Cash Flow'!#REF!</f>
        <v>#REF!</v>
      </c>
      <c r="KOO8" s="354" t="e">
        <f>'[9]15 Yr. Cash Flow'!#REF!</f>
        <v>#REF!</v>
      </c>
      <c r="KOQ8" s="354" t="e">
        <f>'[9]15 Yr. Cash Flow'!#REF!</f>
        <v>#REF!</v>
      </c>
      <c r="KOS8" s="354" t="e">
        <f>'[9]15 Yr. Cash Flow'!#REF!</f>
        <v>#REF!</v>
      </c>
      <c r="KOU8" s="354" t="e">
        <f>'[9]15 Yr. Cash Flow'!#REF!</f>
        <v>#REF!</v>
      </c>
      <c r="KOW8" s="354" t="e">
        <f>'[9]15 Yr. Cash Flow'!#REF!</f>
        <v>#REF!</v>
      </c>
      <c r="KOY8" s="354" t="e">
        <f>'[9]15 Yr. Cash Flow'!#REF!</f>
        <v>#REF!</v>
      </c>
      <c r="KPA8" s="354" t="e">
        <f>'[9]15 Yr. Cash Flow'!#REF!</f>
        <v>#REF!</v>
      </c>
      <c r="KPC8" s="354" t="e">
        <f>'[9]15 Yr. Cash Flow'!#REF!</f>
        <v>#REF!</v>
      </c>
      <c r="KPE8" s="354" t="e">
        <f>'[9]15 Yr. Cash Flow'!#REF!</f>
        <v>#REF!</v>
      </c>
      <c r="KPG8" s="354" t="e">
        <f>'[9]15 Yr. Cash Flow'!#REF!</f>
        <v>#REF!</v>
      </c>
      <c r="KPI8" s="354" t="e">
        <f>'[9]15 Yr. Cash Flow'!#REF!</f>
        <v>#REF!</v>
      </c>
      <c r="KPK8" s="354" t="e">
        <f>'[9]15 Yr. Cash Flow'!#REF!</f>
        <v>#REF!</v>
      </c>
      <c r="KPM8" s="354" t="e">
        <f>'[9]15 Yr. Cash Flow'!#REF!</f>
        <v>#REF!</v>
      </c>
      <c r="KPO8" s="354" t="e">
        <f>'[9]15 Yr. Cash Flow'!#REF!</f>
        <v>#REF!</v>
      </c>
      <c r="KPQ8" s="354" t="e">
        <f>'[9]15 Yr. Cash Flow'!#REF!</f>
        <v>#REF!</v>
      </c>
      <c r="KPS8" s="354" t="e">
        <f>'[9]15 Yr. Cash Flow'!#REF!</f>
        <v>#REF!</v>
      </c>
      <c r="KPU8" s="354" t="e">
        <f>'[9]15 Yr. Cash Flow'!#REF!</f>
        <v>#REF!</v>
      </c>
      <c r="KPW8" s="354" t="e">
        <f>'[9]15 Yr. Cash Flow'!#REF!</f>
        <v>#REF!</v>
      </c>
      <c r="KPY8" s="354" t="e">
        <f>'[9]15 Yr. Cash Flow'!#REF!</f>
        <v>#REF!</v>
      </c>
      <c r="KQA8" s="354" t="e">
        <f>'[9]15 Yr. Cash Flow'!#REF!</f>
        <v>#REF!</v>
      </c>
      <c r="KQC8" s="354" t="e">
        <f>'[9]15 Yr. Cash Flow'!#REF!</f>
        <v>#REF!</v>
      </c>
      <c r="KQE8" s="354" t="e">
        <f>'[9]15 Yr. Cash Flow'!#REF!</f>
        <v>#REF!</v>
      </c>
      <c r="KQG8" s="354" t="e">
        <f>'[9]15 Yr. Cash Flow'!#REF!</f>
        <v>#REF!</v>
      </c>
      <c r="KQI8" s="354" t="e">
        <f>'[9]15 Yr. Cash Flow'!#REF!</f>
        <v>#REF!</v>
      </c>
      <c r="KQK8" s="354" t="e">
        <f>'[9]15 Yr. Cash Flow'!#REF!</f>
        <v>#REF!</v>
      </c>
      <c r="KQM8" s="354" t="e">
        <f>'[9]15 Yr. Cash Flow'!#REF!</f>
        <v>#REF!</v>
      </c>
      <c r="KQO8" s="354" t="e">
        <f>'[9]15 Yr. Cash Flow'!#REF!</f>
        <v>#REF!</v>
      </c>
      <c r="KQQ8" s="354" t="e">
        <f>'[9]15 Yr. Cash Flow'!#REF!</f>
        <v>#REF!</v>
      </c>
      <c r="KQS8" s="354" t="e">
        <f>'[9]15 Yr. Cash Flow'!#REF!</f>
        <v>#REF!</v>
      </c>
      <c r="KQU8" s="354" t="e">
        <f>'[9]15 Yr. Cash Flow'!#REF!</f>
        <v>#REF!</v>
      </c>
      <c r="KQW8" s="354" t="e">
        <f>'[9]15 Yr. Cash Flow'!#REF!</f>
        <v>#REF!</v>
      </c>
      <c r="KQY8" s="354" t="e">
        <f>'[9]15 Yr. Cash Flow'!#REF!</f>
        <v>#REF!</v>
      </c>
      <c r="KRA8" s="354" t="e">
        <f>'[9]15 Yr. Cash Flow'!#REF!</f>
        <v>#REF!</v>
      </c>
      <c r="KRC8" s="354" t="e">
        <f>'[9]15 Yr. Cash Flow'!#REF!</f>
        <v>#REF!</v>
      </c>
      <c r="KRE8" s="354" t="e">
        <f>'[9]15 Yr. Cash Flow'!#REF!</f>
        <v>#REF!</v>
      </c>
      <c r="KRG8" s="354" t="e">
        <f>'[9]15 Yr. Cash Flow'!#REF!</f>
        <v>#REF!</v>
      </c>
      <c r="KRI8" s="354" t="e">
        <f>'[9]15 Yr. Cash Flow'!#REF!</f>
        <v>#REF!</v>
      </c>
      <c r="KRK8" s="354" t="e">
        <f>'[9]15 Yr. Cash Flow'!#REF!</f>
        <v>#REF!</v>
      </c>
      <c r="KRM8" s="354" t="e">
        <f>'[9]15 Yr. Cash Flow'!#REF!</f>
        <v>#REF!</v>
      </c>
      <c r="KRO8" s="354" t="e">
        <f>'[9]15 Yr. Cash Flow'!#REF!</f>
        <v>#REF!</v>
      </c>
      <c r="KRQ8" s="354" t="e">
        <f>'[9]15 Yr. Cash Flow'!#REF!</f>
        <v>#REF!</v>
      </c>
      <c r="KRS8" s="354" t="e">
        <f>'[9]15 Yr. Cash Flow'!#REF!</f>
        <v>#REF!</v>
      </c>
      <c r="KRU8" s="354" t="e">
        <f>'[9]15 Yr. Cash Flow'!#REF!</f>
        <v>#REF!</v>
      </c>
      <c r="KRW8" s="354" t="e">
        <f>'[9]15 Yr. Cash Flow'!#REF!</f>
        <v>#REF!</v>
      </c>
      <c r="KRY8" s="354" t="e">
        <f>'[9]15 Yr. Cash Flow'!#REF!</f>
        <v>#REF!</v>
      </c>
      <c r="KSA8" s="354" t="e">
        <f>'[9]15 Yr. Cash Flow'!#REF!</f>
        <v>#REF!</v>
      </c>
      <c r="KSC8" s="354" t="e">
        <f>'[9]15 Yr. Cash Flow'!#REF!</f>
        <v>#REF!</v>
      </c>
      <c r="KSE8" s="354" t="e">
        <f>'[9]15 Yr. Cash Flow'!#REF!</f>
        <v>#REF!</v>
      </c>
      <c r="KSG8" s="354" t="e">
        <f>'[9]15 Yr. Cash Flow'!#REF!</f>
        <v>#REF!</v>
      </c>
      <c r="KSI8" s="354" t="e">
        <f>'[9]15 Yr. Cash Flow'!#REF!</f>
        <v>#REF!</v>
      </c>
      <c r="KSK8" s="354" t="e">
        <f>'[9]15 Yr. Cash Flow'!#REF!</f>
        <v>#REF!</v>
      </c>
      <c r="KSM8" s="354" t="e">
        <f>'[9]15 Yr. Cash Flow'!#REF!</f>
        <v>#REF!</v>
      </c>
      <c r="KSO8" s="354" t="e">
        <f>'[9]15 Yr. Cash Flow'!#REF!</f>
        <v>#REF!</v>
      </c>
      <c r="KSQ8" s="354" t="e">
        <f>'[9]15 Yr. Cash Flow'!#REF!</f>
        <v>#REF!</v>
      </c>
      <c r="KSS8" s="354" t="e">
        <f>'[9]15 Yr. Cash Flow'!#REF!</f>
        <v>#REF!</v>
      </c>
      <c r="KSU8" s="354" t="e">
        <f>'[9]15 Yr. Cash Flow'!#REF!</f>
        <v>#REF!</v>
      </c>
      <c r="KSW8" s="354" t="e">
        <f>'[9]15 Yr. Cash Flow'!#REF!</f>
        <v>#REF!</v>
      </c>
      <c r="KSY8" s="354" t="e">
        <f>'[9]15 Yr. Cash Flow'!#REF!</f>
        <v>#REF!</v>
      </c>
      <c r="KTA8" s="354" t="e">
        <f>'[9]15 Yr. Cash Flow'!#REF!</f>
        <v>#REF!</v>
      </c>
      <c r="KTC8" s="354" t="e">
        <f>'[9]15 Yr. Cash Flow'!#REF!</f>
        <v>#REF!</v>
      </c>
      <c r="KTE8" s="354" t="e">
        <f>'[9]15 Yr. Cash Flow'!#REF!</f>
        <v>#REF!</v>
      </c>
      <c r="KTG8" s="354" t="e">
        <f>'[9]15 Yr. Cash Flow'!#REF!</f>
        <v>#REF!</v>
      </c>
      <c r="KTI8" s="354" t="e">
        <f>'[9]15 Yr. Cash Flow'!#REF!</f>
        <v>#REF!</v>
      </c>
      <c r="KTK8" s="354" t="e">
        <f>'[9]15 Yr. Cash Flow'!#REF!</f>
        <v>#REF!</v>
      </c>
      <c r="KTM8" s="354" t="e">
        <f>'[9]15 Yr. Cash Flow'!#REF!</f>
        <v>#REF!</v>
      </c>
      <c r="KTO8" s="354" t="e">
        <f>'[9]15 Yr. Cash Flow'!#REF!</f>
        <v>#REF!</v>
      </c>
      <c r="KTQ8" s="354" t="e">
        <f>'[9]15 Yr. Cash Flow'!#REF!</f>
        <v>#REF!</v>
      </c>
      <c r="KTS8" s="354" t="e">
        <f>'[9]15 Yr. Cash Flow'!#REF!</f>
        <v>#REF!</v>
      </c>
      <c r="KTU8" s="354" t="e">
        <f>'[9]15 Yr. Cash Flow'!#REF!</f>
        <v>#REF!</v>
      </c>
      <c r="KTW8" s="354" t="e">
        <f>'[9]15 Yr. Cash Flow'!#REF!</f>
        <v>#REF!</v>
      </c>
      <c r="KTY8" s="354" t="e">
        <f>'[9]15 Yr. Cash Flow'!#REF!</f>
        <v>#REF!</v>
      </c>
      <c r="KUA8" s="354" t="e">
        <f>'[9]15 Yr. Cash Flow'!#REF!</f>
        <v>#REF!</v>
      </c>
      <c r="KUC8" s="354" t="e">
        <f>'[9]15 Yr. Cash Flow'!#REF!</f>
        <v>#REF!</v>
      </c>
      <c r="KUE8" s="354" t="e">
        <f>'[9]15 Yr. Cash Flow'!#REF!</f>
        <v>#REF!</v>
      </c>
      <c r="KUG8" s="354" t="e">
        <f>'[9]15 Yr. Cash Flow'!#REF!</f>
        <v>#REF!</v>
      </c>
      <c r="KUI8" s="354" t="e">
        <f>'[9]15 Yr. Cash Flow'!#REF!</f>
        <v>#REF!</v>
      </c>
      <c r="KUK8" s="354" t="e">
        <f>'[9]15 Yr. Cash Flow'!#REF!</f>
        <v>#REF!</v>
      </c>
      <c r="KUM8" s="354" t="e">
        <f>'[9]15 Yr. Cash Flow'!#REF!</f>
        <v>#REF!</v>
      </c>
      <c r="KUO8" s="354" t="e">
        <f>'[9]15 Yr. Cash Flow'!#REF!</f>
        <v>#REF!</v>
      </c>
      <c r="KUQ8" s="354" t="e">
        <f>'[9]15 Yr. Cash Flow'!#REF!</f>
        <v>#REF!</v>
      </c>
      <c r="KUS8" s="354" t="e">
        <f>'[9]15 Yr. Cash Flow'!#REF!</f>
        <v>#REF!</v>
      </c>
      <c r="KUU8" s="354" t="e">
        <f>'[9]15 Yr. Cash Flow'!#REF!</f>
        <v>#REF!</v>
      </c>
      <c r="KUW8" s="354" t="e">
        <f>'[9]15 Yr. Cash Flow'!#REF!</f>
        <v>#REF!</v>
      </c>
      <c r="KUY8" s="354" t="e">
        <f>'[9]15 Yr. Cash Flow'!#REF!</f>
        <v>#REF!</v>
      </c>
      <c r="KVA8" s="354" t="e">
        <f>'[9]15 Yr. Cash Flow'!#REF!</f>
        <v>#REF!</v>
      </c>
      <c r="KVC8" s="354" t="e">
        <f>'[9]15 Yr. Cash Flow'!#REF!</f>
        <v>#REF!</v>
      </c>
      <c r="KVE8" s="354" t="e">
        <f>'[9]15 Yr. Cash Flow'!#REF!</f>
        <v>#REF!</v>
      </c>
      <c r="KVG8" s="354" t="e">
        <f>'[9]15 Yr. Cash Flow'!#REF!</f>
        <v>#REF!</v>
      </c>
      <c r="KVI8" s="354" t="e">
        <f>'[9]15 Yr. Cash Flow'!#REF!</f>
        <v>#REF!</v>
      </c>
      <c r="KVK8" s="354" t="e">
        <f>'[9]15 Yr. Cash Flow'!#REF!</f>
        <v>#REF!</v>
      </c>
      <c r="KVM8" s="354" t="e">
        <f>'[9]15 Yr. Cash Flow'!#REF!</f>
        <v>#REF!</v>
      </c>
      <c r="KVO8" s="354" t="e">
        <f>'[9]15 Yr. Cash Flow'!#REF!</f>
        <v>#REF!</v>
      </c>
      <c r="KVQ8" s="354" t="e">
        <f>'[9]15 Yr. Cash Flow'!#REF!</f>
        <v>#REF!</v>
      </c>
      <c r="KVS8" s="354" t="e">
        <f>'[9]15 Yr. Cash Flow'!#REF!</f>
        <v>#REF!</v>
      </c>
      <c r="KVU8" s="354" t="e">
        <f>'[9]15 Yr. Cash Flow'!#REF!</f>
        <v>#REF!</v>
      </c>
      <c r="KVW8" s="354" t="e">
        <f>'[9]15 Yr. Cash Flow'!#REF!</f>
        <v>#REF!</v>
      </c>
      <c r="KVY8" s="354" t="e">
        <f>'[9]15 Yr. Cash Flow'!#REF!</f>
        <v>#REF!</v>
      </c>
      <c r="KWA8" s="354" t="e">
        <f>'[9]15 Yr. Cash Flow'!#REF!</f>
        <v>#REF!</v>
      </c>
      <c r="KWC8" s="354" t="e">
        <f>'[9]15 Yr. Cash Flow'!#REF!</f>
        <v>#REF!</v>
      </c>
      <c r="KWE8" s="354" t="e">
        <f>'[9]15 Yr. Cash Flow'!#REF!</f>
        <v>#REF!</v>
      </c>
      <c r="KWG8" s="354" t="e">
        <f>'[9]15 Yr. Cash Flow'!#REF!</f>
        <v>#REF!</v>
      </c>
      <c r="KWI8" s="354" t="e">
        <f>'[9]15 Yr. Cash Flow'!#REF!</f>
        <v>#REF!</v>
      </c>
      <c r="KWK8" s="354" t="e">
        <f>'[9]15 Yr. Cash Flow'!#REF!</f>
        <v>#REF!</v>
      </c>
      <c r="KWM8" s="354" t="e">
        <f>'[9]15 Yr. Cash Flow'!#REF!</f>
        <v>#REF!</v>
      </c>
      <c r="KWO8" s="354" t="e">
        <f>'[9]15 Yr. Cash Flow'!#REF!</f>
        <v>#REF!</v>
      </c>
      <c r="KWQ8" s="354" t="e">
        <f>'[9]15 Yr. Cash Flow'!#REF!</f>
        <v>#REF!</v>
      </c>
      <c r="KWS8" s="354" t="e">
        <f>'[9]15 Yr. Cash Flow'!#REF!</f>
        <v>#REF!</v>
      </c>
      <c r="KWU8" s="354" t="e">
        <f>'[9]15 Yr. Cash Flow'!#REF!</f>
        <v>#REF!</v>
      </c>
      <c r="KWW8" s="354" t="e">
        <f>'[9]15 Yr. Cash Flow'!#REF!</f>
        <v>#REF!</v>
      </c>
      <c r="KWY8" s="354" t="e">
        <f>'[9]15 Yr. Cash Flow'!#REF!</f>
        <v>#REF!</v>
      </c>
      <c r="KXA8" s="354" t="e">
        <f>'[9]15 Yr. Cash Flow'!#REF!</f>
        <v>#REF!</v>
      </c>
      <c r="KXC8" s="354" t="e">
        <f>'[9]15 Yr. Cash Flow'!#REF!</f>
        <v>#REF!</v>
      </c>
      <c r="KXE8" s="354" t="e">
        <f>'[9]15 Yr. Cash Flow'!#REF!</f>
        <v>#REF!</v>
      </c>
      <c r="KXG8" s="354" t="e">
        <f>'[9]15 Yr. Cash Flow'!#REF!</f>
        <v>#REF!</v>
      </c>
      <c r="KXI8" s="354" t="e">
        <f>'[9]15 Yr. Cash Flow'!#REF!</f>
        <v>#REF!</v>
      </c>
      <c r="KXK8" s="354" t="e">
        <f>'[9]15 Yr. Cash Flow'!#REF!</f>
        <v>#REF!</v>
      </c>
      <c r="KXM8" s="354" t="e">
        <f>'[9]15 Yr. Cash Flow'!#REF!</f>
        <v>#REF!</v>
      </c>
      <c r="KXO8" s="354" t="e">
        <f>'[9]15 Yr. Cash Flow'!#REF!</f>
        <v>#REF!</v>
      </c>
      <c r="KXQ8" s="354" t="e">
        <f>'[9]15 Yr. Cash Flow'!#REF!</f>
        <v>#REF!</v>
      </c>
      <c r="KXS8" s="354" t="e">
        <f>'[9]15 Yr. Cash Flow'!#REF!</f>
        <v>#REF!</v>
      </c>
      <c r="KXU8" s="354" t="e">
        <f>'[9]15 Yr. Cash Flow'!#REF!</f>
        <v>#REF!</v>
      </c>
      <c r="KXW8" s="354" t="e">
        <f>'[9]15 Yr. Cash Flow'!#REF!</f>
        <v>#REF!</v>
      </c>
      <c r="KXY8" s="354" t="e">
        <f>'[9]15 Yr. Cash Flow'!#REF!</f>
        <v>#REF!</v>
      </c>
      <c r="KYA8" s="354" t="e">
        <f>'[9]15 Yr. Cash Flow'!#REF!</f>
        <v>#REF!</v>
      </c>
      <c r="KYC8" s="354" t="e">
        <f>'[9]15 Yr. Cash Flow'!#REF!</f>
        <v>#REF!</v>
      </c>
      <c r="KYE8" s="354" t="e">
        <f>'[9]15 Yr. Cash Flow'!#REF!</f>
        <v>#REF!</v>
      </c>
      <c r="KYG8" s="354" t="e">
        <f>'[9]15 Yr. Cash Flow'!#REF!</f>
        <v>#REF!</v>
      </c>
      <c r="KYI8" s="354" t="e">
        <f>'[9]15 Yr. Cash Flow'!#REF!</f>
        <v>#REF!</v>
      </c>
      <c r="KYK8" s="354" t="e">
        <f>'[9]15 Yr. Cash Flow'!#REF!</f>
        <v>#REF!</v>
      </c>
      <c r="KYM8" s="354" t="e">
        <f>'[9]15 Yr. Cash Flow'!#REF!</f>
        <v>#REF!</v>
      </c>
      <c r="KYO8" s="354" t="e">
        <f>'[9]15 Yr. Cash Flow'!#REF!</f>
        <v>#REF!</v>
      </c>
      <c r="KYQ8" s="354" t="e">
        <f>'[9]15 Yr. Cash Flow'!#REF!</f>
        <v>#REF!</v>
      </c>
      <c r="KYS8" s="354" t="e">
        <f>'[9]15 Yr. Cash Flow'!#REF!</f>
        <v>#REF!</v>
      </c>
      <c r="KYU8" s="354" t="e">
        <f>'[9]15 Yr. Cash Flow'!#REF!</f>
        <v>#REF!</v>
      </c>
      <c r="KYW8" s="354" t="e">
        <f>'[9]15 Yr. Cash Flow'!#REF!</f>
        <v>#REF!</v>
      </c>
      <c r="KYY8" s="354" t="e">
        <f>'[9]15 Yr. Cash Flow'!#REF!</f>
        <v>#REF!</v>
      </c>
      <c r="KZA8" s="354" t="e">
        <f>'[9]15 Yr. Cash Flow'!#REF!</f>
        <v>#REF!</v>
      </c>
      <c r="KZC8" s="354" t="e">
        <f>'[9]15 Yr. Cash Flow'!#REF!</f>
        <v>#REF!</v>
      </c>
      <c r="KZE8" s="354" t="e">
        <f>'[9]15 Yr. Cash Flow'!#REF!</f>
        <v>#REF!</v>
      </c>
      <c r="KZG8" s="354" t="e">
        <f>'[9]15 Yr. Cash Flow'!#REF!</f>
        <v>#REF!</v>
      </c>
      <c r="KZI8" s="354" t="e">
        <f>'[9]15 Yr. Cash Flow'!#REF!</f>
        <v>#REF!</v>
      </c>
      <c r="KZK8" s="354" t="e">
        <f>'[9]15 Yr. Cash Flow'!#REF!</f>
        <v>#REF!</v>
      </c>
      <c r="KZM8" s="354" t="e">
        <f>'[9]15 Yr. Cash Flow'!#REF!</f>
        <v>#REF!</v>
      </c>
      <c r="KZO8" s="354" t="e">
        <f>'[9]15 Yr. Cash Flow'!#REF!</f>
        <v>#REF!</v>
      </c>
      <c r="KZQ8" s="354" t="e">
        <f>'[9]15 Yr. Cash Flow'!#REF!</f>
        <v>#REF!</v>
      </c>
      <c r="KZS8" s="354" t="e">
        <f>'[9]15 Yr. Cash Flow'!#REF!</f>
        <v>#REF!</v>
      </c>
      <c r="KZU8" s="354" t="e">
        <f>'[9]15 Yr. Cash Flow'!#REF!</f>
        <v>#REF!</v>
      </c>
      <c r="KZW8" s="354" t="e">
        <f>'[9]15 Yr. Cash Flow'!#REF!</f>
        <v>#REF!</v>
      </c>
      <c r="KZY8" s="354" t="e">
        <f>'[9]15 Yr. Cash Flow'!#REF!</f>
        <v>#REF!</v>
      </c>
      <c r="LAA8" s="354" t="e">
        <f>'[9]15 Yr. Cash Flow'!#REF!</f>
        <v>#REF!</v>
      </c>
      <c r="LAC8" s="354" t="e">
        <f>'[9]15 Yr. Cash Flow'!#REF!</f>
        <v>#REF!</v>
      </c>
      <c r="LAE8" s="354" t="e">
        <f>'[9]15 Yr. Cash Flow'!#REF!</f>
        <v>#REF!</v>
      </c>
      <c r="LAG8" s="354" t="e">
        <f>'[9]15 Yr. Cash Flow'!#REF!</f>
        <v>#REF!</v>
      </c>
      <c r="LAI8" s="354" t="e">
        <f>'[9]15 Yr. Cash Flow'!#REF!</f>
        <v>#REF!</v>
      </c>
      <c r="LAK8" s="354" t="e">
        <f>'[9]15 Yr. Cash Flow'!#REF!</f>
        <v>#REF!</v>
      </c>
      <c r="LAM8" s="354" t="e">
        <f>'[9]15 Yr. Cash Flow'!#REF!</f>
        <v>#REF!</v>
      </c>
      <c r="LAO8" s="354" t="e">
        <f>'[9]15 Yr. Cash Flow'!#REF!</f>
        <v>#REF!</v>
      </c>
      <c r="LAQ8" s="354" t="e">
        <f>'[9]15 Yr. Cash Flow'!#REF!</f>
        <v>#REF!</v>
      </c>
      <c r="LAS8" s="354" t="e">
        <f>'[9]15 Yr. Cash Flow'!#REF!</f>
        <v>#REF!</v>
      </c>
      <c r="LAU8" s="354" t="e">
        <f>'[9]15 Yr. Cash Flow'!#REF!</f>
        <v>#REF!</v>
      </c>
      <c r="LAW8" s="354" t="e">
        <f>'[9]15 Yr. Cash Flow'!#REF!</f>
        <v>#REF!</v>
      </c>
      <c r="LAY8" s="354" t="e">
        <f>'[9]15 Yr. Cash Flow'!#REF!</f>
        <v>#REF!</v>
      </c>
      <c r="LBA8" s="354" t="e">
        <f>'[9]15 Yr. Cash Flow'!#REF!</f>
        <v>#REF!</v>
      </c>
      <c r="LBC8" s="354" t="e">
        <f>'[9]15 Yr. Cash Flow'!#REF!</f>
        <v>#REF!</v>
      </c>
      <c r="LBE8" s="354" t="e">
        <f>'[9]15 Yr. Cash Flow'!#REF!</f>
        <v>#REF!</v>
      </c>
      <c r="LBG8" s="354" t="e">
        <f>'[9]15 Yr. Cash Flow'!#REF!</f>
        <v>#REF!</v>
      </c>
      <c r="LBI8" s="354" t="e">
        <f>'[9]15 Yr. Cash Flow'!#REF!</f>
        <v>#REF!</v>
      </c>
      <c r="LBK8" s="354" t="e">
        <f>'[9]15 Yr. Cash Flow'!#REF!</f>
        <v>#REF!</v>
      </c>
      <c r="LBM8" s="354" t="e">
        <f>'[9]15 Yr. Cash Flow'!#REF!</f>
        <v>#REF!</v>
      </c>
      <c r="LBO8" s="354" t="e">
        <f>'[9]15 Yr. Cash Flow'!#REF!</f>
        <v>#REF!</v>
      </c>
      <c r="LBQ8" s="354" t="e">
        <f>'[9]15 Yr. Cash Flow'!#REF!</f>
        <v>#REF!</v>
      </c>
      <c r="LBS8" s="354" t="e">
        <f>'[9]15 Yr. Cash Flow'!#REF!</f>
        <v>#REF!</v>
      </c>
      <c r="LBU8" s="354" t="e">
        <f>'[9]15 Yr. Cash Flow'!#REF!</f>
        <v>#REF!</v>
      </c>
      <c r="LBW8" s="354" t="e">
        <f>'[9]15 Yr. Cash Flow'!#REF!</f>
        <v>#REF!</v>
      </c>
      <c r="LBY8" s="354" t="e">
        <f>'[9]15 Yr. Cash Flow'!#REF!</f>
        <v>#REF!</v>
      </c>
      <c r="LCA8" s="354" t="e">
        <f>'[9]15 Yr. Cash Flow'!#REF!</f>
        <v>#REF!</v>
      </c>
      <c r="LCC8" s="354" t="e">
        <f>'[9]15 Yr. Cash Flow'!#REF!</f>
        <v>#REF!</v>
      </c>
      <c r="LCE8" s="354" t="e">
        <f>'[9]15 Yr. Cash Flow'!#REF!</f>
        <v>#REF!</v>
      </c>
      <c r="LCG8" s="354" t="e">
        <f>'[9]15 Yr. Cash Flow'!#REF!</f>
        <v>#REF!</v>
      </c>
      <c r="LCI8" s="354" t="e">
        <f>'[9]15 Yr. Cash Flow'!#REF!</f>
        <v>#REF!</v>
      </c>
      <c r="LCK8" s="354" t="e">
        <f>'[9]15 Yr. Cash Flow'!#REF!</f>
        <v>#REF!</v>
      </c>
      <c r="LCM8" s="354" t="e">
        <f>'[9]15 Yr. Cash Flow'!#REF!</f>
        <v>#REF!</v>
      </c>
      <c r="LCO8" s="354" t="e">
        <f>'[9]15 Yr. Cash Flow'!#REF!</f>
        <v>#REF!</v>
      </c>
      <c r="LCQ8" s="354" t="e">
        <f>'[9]15 Yr. Cash Flow'!#REF!</f>
        <v>#REF!</v>
      </c>
      <c r="LCS8" s="354" t="e">
        <f>'[9]15 Yr. Cash Flow'!#REF!</f>
        <v>#REF!</v>
      </c>
      <c r="LCU8" s="354" t="e">
        <f>'[9]15 Yr. Cash Flow'!#REF!</f>
        <v>#REF!</v>
      </c>
      <c r="LCW8" s="354" t="e">
        <f>'[9]15 Yr. Cash Flow'!#REF!</f>
        <v>#REF!</v>
      </c>
      <c r="LCY8" s="354" t="e">
        <f>'[9]15 Yr. Cash Flow'!#REF!</f>
        <v>#REF!</v>
      </c>
      <c r="LDA8" s="354" t="e">
        <f>'[9]15 Yr. Cash Flow'!#REF!</f>
        <v>#REF!</v>
      </c>
      <c r="LDC8" s="354" t="e">
        <f>'[9]15 Yr. Cash Flow'!#REF!</f>
        <v>#REF!</v>
      </c>
      <c r="LDE8" s="354" t="e">
        <f>'[9]15 Yr. Cash Flow'!#REF!</f>
        <v>#REF!</v>
      </c>
      <c r="LDG8" s="354" t="e">
        <f>'[9]15 Yr. Cash Flow'!#REF!</f>
        <v>#REF!</v>
      </c>
      <c r="LDI8" s="354" t="e">
        <f>'[9]15 Yr. Cash Flow'!#REF!</f>
        <v>#REF!</v>
      </c>
      <c r="LDK8" s="354" t="e">
        <f>'[9]15 Yr. Cash Flow'!#REF!</f>
        <v>#REF!</v>
      </c>
      <c r="LDM8" s="354" t="e">
        <f>'[9]15 Yr. Cash Flow'!#REF!</f>
        <v>#REF!</v>
      </c>
      <c r="LDO8" s="354" t="e">
        <f>'[9]15 Yr. Cash Flow'!#REF!</f>
        <v>#REF!</v>
      </c>
      <c r="LDQ8" s="354" t="e">
        <f>'[9]15 Yr. Cash Flow'!#REF!</f>
        <v>#REF!</v>
      </c>
      <c r="LDS8" s="354" t="e">
        <f>'[9]15 Yr. Cash Flow'!#REF!</f>
        <v>#REF!</v>
      </c>
      <c r="LDU8" s="354" t="e">
        <f>'[9]15 Yr. Cash Flow'!#REF!</f>
        <v>#REF!</v>
      </c>
      <c r="LDW8" s="354" t="e">
        <f>'[9]15 Yr. Cash Flow'!#REF!</f>
        <v>#REF!</v>
      </c>
      <c r="LDY8" s="354" t="e">
        <f>'[9]15 Yr. Cash Flow'!#REF!</f>
        <v>#REF!</v>
      </c>
      <c r="LEA8" s="354" t="e">
        <f>'[9]15 Yr. Cash Flow'!#REF!</f>
        <v>#REF!</v>
      </c>
      <c r="LEC8" s="354" t="e">
        <f>'[9]15 Yr. Cash Flow'!#REF!</f>
        <v>#REF!</v>
      </c>
      <c r="LEE8" s="354" t="e">
        <f>'[9]15 Yr. Cash Flow'!#REF!</f>
        <v>#REF!</v>
      </c>
      <c r="LEG8" s="354" t="e">
        <f>'[9]15 Yr. Cash Flow'!#REF!</f>
        <v>#REF!</v>
      </c>
      <c r="LEI8" s="354" t="e">
        <f>'[9]15 Yr. Cash Flow'!#REF!</f>
        <v>#REF!</v>
      </c>
      <c r="LEK8" s="354" t="e">
        <f>'[9]15 Yr. Cash Flow'!#REF!</f>
        <v>#REF!</v>
      </c>
      <c r="LEM8" s="354" t="e">
        <f>'[9]15 Yr. Cash Flow'!#REF!</f>
        <v>#REF!</v>
      </c>
      <c r="LEO8" s="354" t="e">
        <f>'[9]15 Yr. Cash Flow'!#REF!</f>
        <v>#REF!</v>
      </c>
      <c r="LEQ8" s="354" t="e">
        <f>'[9]15 Yr. Cash Flow'!#REF!</f>
        <v>#REF!</v>
      </c>
      <c r="LES8" s="354" t="e">
        <f>'[9]15 Yr. Cash Flow'!#REF!</f>
        <v>#REF!</v>
      </c>
      <c r="LEU8" s="354" t="e">
        <f>'[9]15 Yr. Cash Flow'!#REF!</f>
        <v>#REF!</v>
      </c>
      <c r="LEW8" s="354" t="e">
        <f>'[9]15 Yr. Cash Flow'!#REF!</f>
        <v>#REF!</v>
      </c>
      <c r="LEY8" s="354" t="e">
        <f>'[9]15 Yr. Cash Flow'!#REF!</f>
        <v>#REF!</v>
      </c>
      <c r="LFA8" s="354" t="e">
        <f>'[9]15 Yr. Cash Flow'!#REF!</f>
        <v>#REF!</v>
      </c>
      <c r="LFC8" s="354" t="e">
        <f>'[9]15 Yr. Cash Flow'!#REF!</f>
        <v>#REF!</v>
      </c>
      <c r="LFE8" s="354" t="e">
        <f>'[9]15 Yr. Cash Flow'!#REF!</f>
        <v>#REF!</v>
      </c>
      <c r="LFG8" s="354" t="e">
        <f>'[9]15 Yr. Cash Flow'!#REF!</f>
        <v>#REF!</v>
      </c>
      <c r="LFI8" s="354" t="e">
        <f>'[9]15 Yr. Cash Flow'!#REF!</f>
        <v>#REF!</v>
      </c>
      <c r="LFK8" s="354" t="e">
        <f>'[9]15 Yr. Cash Flow'!#REF!</f>
        <v>#REF!</v>
      </c>
      <c r="LFM8" s="354" t="e">
        <f>'[9]15 Yr. Cash Flow'!#REF!</f>
        <v>#REF!</v>
      </c>
      <c r="LFO8" s="354" t="e">
        <f>'[9]15 Yr. Cash Flow'!#REF!</f>
        <v>#REF!</v>
      </c>
      <c r="LFQ8" s="354" t="e">
        <f>'[9]15 Yr. Cash Flow'!#REF!</f>
        <v>#REF!</v>
      </c>
      <c r="LFS8" s="354" t="e">
        <f>'[9]15 Yr. Cash Flow'!#REF!</f>
        <v>#REF!</v>
      </c>
      <c r="LFU8" s="354" t="e">
        <f>'[9]15 Yr. Cash Flow'!#REF!</f>
        <v>#REF!</v>
      </c>
      <c r="LFW8" s="354" t="e">
        <f>'[9]15 Yr. Cash Flow'!#REF!</f>
        <v>#REF!</v>
      </c>
      <c r="LFY8" s="354" t="e">
        <f>'[9]15 Yr. Cash Flow'!#REF!</f>
        <v>#REF!</v>
      </c>
      <c r="LGA8" s="354" t="e">
        <f>'[9]15 Yr. Cash Flow'!#REF!</f>
        <v>#REF!</v>
      </c>
      <c r="LGC8" s="354" t="e">
        <f>'[9]15 Yr. Cash Flow'!#REF!</f>
        <v>#REF!</v>
      </c>
      <c r="LGE8" s="354" t="e">
        <f>'[9]15 Yr. Cash Flow'!#REF!</f>
        <v>#REF!</v>
      </c>
      <c r="LGG8" s="354" t="e">
        <f>'[9]15 Yr. Cash Flow'!#REF!</f>
        <v>#REF!</v>
      </c>
      <c r="LGI8" s="354" t="e">
        <f>'[9]15 Yr. Cash Flow'!#REF!</f>
        <v>#REF!</v>
      </c>
      <c r="LGK8" s="354" t="e">
        <f>'[9]15 Yr. Cash Flow'!#REF!</f>
        <v>#REF!</v>
      </c>
      <c r="LGM8" s="354" t="e">
        <f>'[9]15 Yr. Cash Flow'!#REF!</f>
        <v>#REF!</v>
      </c>
      <c r="LGO8" s="354" t="e">
        <f>'[9]15 Yr. Cash Flow'!#REF!</f>
        <v>#REF!</v>
      </c>
      <c r="LGQ8" s="354" t="e">
        <f>'[9]15 Yr. Cash Flow'!#REF!</f>
        <v>#REF!</v>
      </c>
      <c r="LGS8" s="354" t="e">
        <f>'[9]15 Yr. Cash Flow'!#REF!</f>
        <v>#REF!</v>
      </c>
      <c r="LGU8" s="354" t="e">
        <f>'[9]15 Yr. Cash Flow'!#REF!</f>
        <v>#REF!</v>
      </c>
      <c r="LGW8" s="354" t="e">
        <f>'[9]15 Yr. Cash Flow'!#REF!</f>
        <v>#REF!</v>
      </c>
      <c r="LGY8" s="354" t="e">
        <f>'[9]15 Yr. Cash Flow'!#REF!</f>
        <v>#REF!</v>
      </c>
      <c r="LHA8" s="354" t="e">
        <f>'[9]15 Yr. Cash Flow'!#REF!</f>
        <v>#REF!</v>
      </c>
      <c r="LHC8" s="354" t="e">
        <f>'[9]15 Yr. Cash Flow'!#REF!</f>
        <v>#REF!</v>
      </c>
      <c r="LHE8" s="354" t="e">
        <f>'[9]15 Yr. Cash Flow'!#REF!</f>
        <v>#REF!</v>
      </c>
      <c r="LHG8" s="354" t="e">
        <f>'[9]15 Yr. Cash Flow'!#REF!</f>
        <v>#REF!</v>
      </c>
      <c r="LHI8" s="354" t="e">
        <f>'[9]15 Yr. Cash Flow'!#REF!</f>
        <v>#REF!</v>
      </c>
      <c r="LHK8" s="354" t="e">
        <f>'[9]15 Yr. Cash Flow'!#REF!</f>
        <v>#REF!</v>
      </c>
      <c r="LHM8" s="354" t="e">
        <f>'[9]15 Yr. Cash Flow'!#REF!</f>
        <v>#REF!</v>
      </c>
      <c r="LHO8" s="354" t="e">
        <f>'[9]15 Yr. Cash Flow'!#REF!</f>
        <v>#REF!</v>
      </c>
      <c r="LHQ8" s="354" t="e">
        <f>'[9]15 Yr. Cash Flow'!#REF!</f>
        <v>#REF!</v>
      </c>
      <c r="LHS8" s="354" t="e">
        <f>'[9]15 Yr. Cash Flow'!#REF!</f>
        <v>#REF!</v>
      </c>
      <c r="LHU8" s="354" t="e">
        <f>'[9]15 Yr. Cash Flow'!#REF!</f>
        <v>#REF!</v>
      </c>
      <c r="LHW8" s="354" t="e">
        <f>'[9]15 Yr. Cash Flow'!#REF!</f>
        <v>#REF!</v>
      </c>
      <c r="LHY8" s="354" t="e">
        <f>'[9]15 Yr. Cash Flow'!#REF!</f>
        <v>#REF!</v>
      </c>
      <c r="LIA8" s="354" t="e">
        <f>'[9]15 Yr. Cash Flow'!#REF!</f>
        <v>#REF!</v>
      </c>
      <c r="LIC8" s="354" t="e">
        <f>'[9]15 Yr. Cash Flow'!#REF!</f>
        <v>#REF!</v>
      </c>
      <c r="LIE8" s="354" t="e">
        <f>'[9]15 Yr. Cash Flow'!#REF!</f>
        <v>#REF!</v>
      </c>
      <c r="LIG8" s="354" t="e">
        <f>'[9]15 Yr. Cash Flow'!#REF!</f>
        <v>#REF!</v>
      </c>
      <c r="LII8" s="354" t="e">
        <f>'[9]15 Yr. Cash Flow'!#REF!</f>
        <v>#REF!</v>
      </c>
      <c r="LIK8" s="354" t="e">
        <f>'[9]15 Yr. Cash Flow'!#REF!</f>
        <v>#REF!</v>
      </c>
      <c r="LIM8" s="354" t="e">
        <f>'[9]15 Yr. Cash Flow'!#REF!</f>
        <v>#REF!</v>
      </c>
      <c r="LIO8" s="354" t="e">
        <f>'[9]15 Yr. Cash Flow'!#REF!</f>
        <v>#REF!</v>
      </c>
      <c r="LIQ8" s="354" t="e">
        <f>'[9]15 Yr. Cash Flow'!#REF!</f>
        <v>#REF!</v>
      </c>
      <c r="LIS8" s="354" t="e">
        <f>'[9]15 Yr. Cash Flow'!#REF!</f>
        <v>#REF!</v>
      </c>
      <c r="LIU8" s="354" t="e">
        <f>'[9]15 Yr. Cash Flow'!#REF!</f>
        <v>#REF!</v>
      </c>
      <c r="LIW8" s="354" t="e">
        <f>'[9]15 Yr. Cash Flow'!#REF!</f>
        <v>#REF!</v>
      </c>
      <c r="LIY8" s="354" t="e">
        <f>'[9]15 Yr. Cash Flow'!#REF!</f>
        <v>#REF!</v>
      </c>
      <c r="LJA8" s="354" t="e">
        <f>'[9]15 Yr. Cash Flow'!#REF!</f>
        <v>#REF!</v>
      </c>
      <c r="LJC8" s="354" t="e">
        <f>'[9]15 Yr. Cash Flow'!#REF!</f>
        <v>#REF!</v>
      </c>
      <c r="LJE8" s="354" t="e">
        <f>'[9]15 Yr. Cash Flow'!#REF!</f>
        <v>#REF!</v>
      </c>
      <c r="LJG8" s="354" t="e">
        <f>'[9]15 Yr. Cash Flow'!#REF!</f>
        <v>#REF!</v>
      </c>
      <c r="LJI8" s="354" t="e">
        <f>'[9]15 Yr. Cash Flow'!#REF!</f>
        <v>#REF!</v>
      </c>
      <c r="LJK8" s="354" t="e">
        <f>'[9]15 Yr. Cash Flow'!#REF!</f>
        <v>#REF!</v>
      </c>
      <c r="LJM8" s="354" t="e">
        <f>'[9]15 Yr. Cash Flow'!#REF!</f>
        <v>#REF!</v>
      </c>
      <c r="LJO8" s="354" t="e">
        <f>'[9]15 Yr. Cash Flow'!#REF!</f>
        <v>#REF!</v>
      </c>
      <c r="LJQ8" s="354" t="e">
        <f>'[9]15 Yr. Cash Flow'!#REF!</f>
        <v>#REF!</v>
      </c>
      <c r="LJS8" s="354" t="e">
        <f>'[9]15 Yr. Cash Flow'!#REF!</f>
        <v>#REF!</v>
      </c>
      <c r="LJU8" s="354" t="e">
        <f>'[9]15 Yr. Cash Flow'!#REF!</f>
        <v>#REF!</v>
      </c>
      <c r="LJW8" s="354" t="e">
        <f>'[9]15 Yr. Cash Flow'!#REF!</f>
        <v>#REF!</v>
      </c>
      <c r="LJY8" s="354" t="e">
        <f>'[9]15 Yr. Cash Flow'!#REF!</f>
        <v>#REF!</v>
      </c>
      <c r="LKA8" s="354" t="e">
        <f>'[9]15 Yr. Cash Flow'!#REF!</f>
        <v>#REF!</v>
      </c>
      <c r="LKC8" s="354" t="e">
        <f>'[9]15 Yr. Cash Flow'!#REF!</f>
        <v>#REF!</v>
      </c>
      <c r="LKE8" s="354" t="e">
        <f>'[9]15 Yr. Cash Flow'!#REF!</f>
        <v>#REF!</v>
      </c>
      <c r="LKG8" s="354" t="e">
        <f>'[9]15 Yr. Cash Flow'!#REF!</f>
        <v>#REF!</v>
      </c>
      <c r="LKI8" s="354" t="e">
        <f>'[9]15 Yr. Cash Flow'!#REF!</f>
        <v>#REF!</v>
      </c>
      <c r="LKK8" s="354" t="e">
        <f>'[9]15 Yr. Cash Flow'!#REF!</f>
        <v>#REF!</v>
      </c>
      <c r="LKM8" s="354" t="e">
        <f>'[9]15 Yr. Cash Flow'!#REF!</f>
        <v>#REF!</v>
      </c>
      <c r="LKO8" s="354" t="e">
        <f>'[9]15 Yr. Cash Flow'!#REF!</f>
        <v>#REF!</v>
      </c>
      <c r="LKQ8" s="354" t="e">
        <f>'[9]15 Yr. Cash Flow'!#REF!</f>
        <v>#REF!</v>
      </c>
      <c r="LKS8" s="354" t="e">
        <f>'[9]15 Yr. Cash Flow'!#REF!</f>
        <v>#REF!</v>
      </c>
      <c r="LKU8" s="354" t="e">
        <f>'[9]15 Yr. Cash Flow'!#REF!</f>
        <v>#REF!</v>
      </c>
      <c r="LKW8" s="354" t="e">
        <f>'[9]15 Yr. Cash Flow'!#REF!</f>
        <v>#REF!</v>
      </c>
      <c r="LKY8" s="354" t="e">
        <f>'[9]15 Yr. Cash Flow'!#REF!</f>
        <v>#REF!</v>
      </c>
      <c r="LLA8" s="354" t="e">
        <f>'[9]15 Yr. Cash Flow'!#REF!</f>
        <v>#REF!</v>
      </c>
      <c r="LLC8" s="354" t="e">
        <f>'[9]15 Yr. Cash Flow'!#REF!</f>
        <v>#REF!</v>
      </c>
      <c r="LLE8" s="354" t="e">
        <f>'[9]15 Yr. Cash Flow'!#REF!</f>
        <v>#REF!</v>
      </c>
      <c r="LLG8" s="354" t="e">
        <f>'[9]15 Yr. Cash Flow'!#REF!</f>
        <v>#REF!</v>
      </c>
      <c r="LLI8" s="354" t="e">
        <f>'[9]15 Yr. Cash Flow'!#REF!</f>
        <v>#REF!</v>
      </c>
      <c r="LLK8" s="354" t="e">
        <f>'[9]15 Yr. Cash Flow'!#REF!</f>
        <v>#REF!</v>
      </c>
      <c r="LLM8" s="354" t="e">
        <f>'[9]15 Yr. Cash Flow'!#REF!</f>
        <v>#REF!</v>
      </c>
      <c r="LLO8" s="354" t="e">
        <f>'[9]15 Yr. Cash Flow'!#REF!</f>
        <v>#REF!</v>
      </c>
      <c r="LLQ8" s="354" t="e">
        <f>'[9]15 Yr. Cash Flow'!#REF!</f>
        <v>#REF!</v>
      </c>
      <c r="LLS8" s="354" t="e">
        <f>'[9]15 Yr. Cash Flow'!#REF!</f>
        <v>#REF!</v>
      </c>
      <c r="LLU8" s="354" t="e">
        <f>'[9]15 Yr. Cash Flow'!#REF!</f>
        <v>#REF!</v>
      </c>
      <c r="LLW8" s="354" t="e">
        <f>'[9]15 Yr. Cash Flow'!#REF!</f>
        <v>#REF!</v>
      </c>
      <c r="LLY8" s="354" t="e">
        <f>'[9]15 Yr. Cash Flow'!#REF!</f>
        <v>#REF!</v>
      </c>
      <c r="LMA8" s="354" t="e">
        <f>'[9]15 Yr. Cash Flow'!#REF!</f>
        <v>#REF!</v>
      </c>
      <c r="LMC8" s="354" t="e">
        <f>'[9]15 Yr. Cash Flow'!#REF!</f>
        <v>#REF!</v>
      </c>
      <c r="LME8" s="354" t="e">
        <f>'[9]15 Yr. Cash Flow'!#REF!</f>
        <v>#REF!</v>
      </c>
      <c r="LMG8" s="354" t="e">
        <f>'[9]15 Yr. Cash Flow'!#REF!</f>
        <v>#REF!</v>
      </c>
      <c r="LMI8" s="354" t="e">
        <f>'[9]15 Yr. Cash Flow'!#REF!</f>
        <v>#REF!</v>
      </c>
      <c r="LMK8" s="354" t="e">
        <f>'[9]15 Yr. Cash Flow'!#REF!</f>
        <v>#REF!</v>
      </c>
      <c r="LMM8" s="354" t="e">
        <f>'[9]15 Yr. Cash Flow'!#REF!</f>
        <v>#REF!</v>
      </c>
      <c r="LMO8" s="354" t="e">
        <f>'[9]15 Yr. Cash Flow'!#REF!</f>
        <v>#REF!</v>
      </c>
      <c r="LMQ8" s="354" t="e">
        <f>'[9]15 Yr. Cash Flow'!#REF!</f>
        <v>#REF!</v>
      </c>
      <c r="LMS8" s="354" t="e">
        <f>'[9]15 Yr. Cash Flow'!#REF!</f>
        <v>#REF!</v>
      </c>
      <c r="LMU8" s="354" t="e">
        <f>'[9]15 Yr. Cash Flow'!#REF!</f>
        <v>#REF!</v>
      </c>
      <c r="LMW8" s="354" t="e">
        <f>'[9]15 Yr. Cash Flow'!#REF!</f>
        <v>#REF!</v>
      </c>
      <c r="LMY8" s="354" t="e">
        <f>'[9]15 Yr. Cash Flow'!#REF!</f>
        <v>#REF!</v>
      </c>
      <c r="LNA8" s="354" t="e">
        <f>'[9]15 Yr. Cash Flow'!#REF!</f>
        <v>#REF!</v>
      </c>
      <c r="LNC8" s="354" t="e">
        <f>'[9]15 Yr. Cash Flow'!#REF!</f>
        <v>#REF!</v>
      </c>
      <c r="LNE8" s="354" t="e">
        <f>'[9]15 Yr. Cash Flow'!#REF!</f>
        <v>#REF!</v>
      </c>
      <c r="LNG8" s="354" t="e">
        <f>'[9]15 Yr. Cash Flow'!#REF!</f>
        <v>#REF!</v>
      </c>
      <c r="LNI8" s="354" t="e">
        <f>'[9]15 Yr. Cash Flow'!#REF!</f>
        <v>#REF!</v>
      </c>
      <c r="LNK8" s="354" t="e">
        <f>'[9]15 Yr. Cash Flow'!#REF!</f>
        <v>#REF!</v>
      </c>
      <c r="LNM8" s="354" t="e">
        <f>'[9]15 Yr. Cash Flow'!#REF!</f>
        <v>#REF!</v>
      </c>
      <c r="LNO8" s="354" t="e">
        <f>'[9]15 Yr. Cash Flow'!#REF!</f>
        <v>#REF!</v>
      </c>
      <c r="LNQ8" s="354" t="e">
        <f>'[9]15 Yr. Cash Flow'!#REF!</f>
        <v>#REF!</v>
      </c>
      <c r="LNS8" s="354" t="e">
        <f>'[9]15 Yr. Cash Flow'!#REF!</f>
        <v>#REF!</v>
      </c>
      <c r="LNU8" s="354" t="e">
        <f>'[9]15 Yr. Cash Flow'!#REF!</f>
        <v>#REF!</v>
      </c>
      <c r="LNW8" s="354" t="e">
        <f>'[9]15 Yr. Cash Flow'!#REF!</f>
        <v>#REF!</v>
      </c>
      <c r="LNY8" s="354" t="e">
        <f>'[9]15 Yr. Cash Flow'!#REF!</f>
        <v>#REF!</v>
      </c>
      <c r="LOA8" s="354" t="e">
        <f>'[9]15 Yr. Cash Flow'!#REF!</f>
        <v>#REF!</v>
      </c>
      <c r="LOC8" s="354" t="e">
        <f>'[9]15 Yr. Cash Flow'!#REF!</f>
        <v>#REF!</v>
      </c>
      <c r="LOE8" s="354" t="e">
        <f>'[9]15 Yr. Cash Flow'!#REF!</f>
        <v>#REF!</v>
      </c>
      <c r="LOG8" s="354" t="e">
        <f>'[9]15 Yr. Cash Flow'!#REF!</f>
        <v>#REF!</v>
      </c>
      <c r="LOI8" s="354" t="e">
        <f>'[9]15 Yr. Cash Flow'!#REF!</f>
        <v>#REF!</v>
      </c>
      <c r="LOK8" s="354" t="e">
        <f>'[9]15 Yr. Cash Flow'!#REF!</f>
        <v>#REF!</v>
      </c>
      <c r="LOM8" s="354" t="e">
        <f>'[9]15 Yr. Cash Flow'!#REF!</f>
        <v>#REF!</v>
      </c>
      <c r="LOO8" s="354" t="e">
        <f>'[9]15 Yr. Cash Flow'!#REF!</f>
        <v>#REF!</v>
      </c>
      <c r="LOQ8" s="354" t="e">
        <f>'[9]15 Yr. Cash Flow'!#REF!</f>
        <v>#REF!</v>
      </c>
      <c r="LOS8" s="354" t="e">
        <f>'[9]15 Yr. Cash Flow'!#REF!</f>
        <v>#REF!</v>
      </c>
      <c r="LOU8" s="354" t="e">
        <f>'[9]15 Yr. Cash Flow'!#REF!</f>
        <v>#REF!</v>
      </c>
      <c r="LOW8" s="354" t="e">
        <f>'[9]15 Yr. Cash Flow'!#REF!</f>
        <v>#REF!</v>
      </c>
      <c r="LOY8" s="354" t="e">
        <f>'[9]15 Yr. Cash Flow'!#REF!</f>
        <v>#REF!</v>
      </c>
      <c r="LPA8" s="354" t="e">
        <f>'[9]15 Yr. Cash Flow'!#REF!</f>
        <v>#REF!</v>
      </c>
      <c r="LPC8" s="354" t="e">
        <f>'[9]15 Yr. Cash Flow'!#REF!</f>
        <v>#REF!</v>
      </c>
      <c r="LPE8" s="354" t="e">
        <f>'[9]15 Yr. Cash Flow'!#REF!</f>
        <v>#REF!</v>
      </c>
      <c r="LPG8" s="354" t="e">
        <f>'[9]15 Yr. Cash Flow'!#REF!</f>
        <v>#REF!</v>
      </c>
      <c r="LPI8" s="354" t="e">
        <f>'[9]15 Yr. Cash Flow'!#REF!</f>
        <v>#REF!</v>
      </c>
      <c r="LPK8" s="354" t="e">
        <f>'[9]15 Yr. Cash Flow'!#REF!</f>
        <v>#REF!</v>
      </c>
      <c r="LPM8" s="354" t="e">
        <f>'[9]15 Yr. Cash Flow'!#REF!</f>
        <v>#REF!</v>
      </c>
      <c r="LPO8" s="354" t="e">
        <f>'[9]15 Yr. Cash Flow'!#REF!</f>
        <v>#REF!</v>
      </c>
      <c r="LPQ8" s="354" t="e">
        <f>'[9]15 Yr. Cash Flow'!#REF!</f>
        <v>#REF!</v>
      </c>
      <c r="LPS8" s="354" t="e">
        <f>'[9]15 Yr. Cash Flow'!#REF!</f>
        <v>#REF!</v>
      </c>
      <c r="LPU8" s="354" t="e">
        <f>'[9]15 Yr. Cash Flow'!#REF!</f>
        <v>#REF!</v>
      </c>
      <c r="LPW8" s="354" t="e">
        <f>'[9]15 Yr. Cash Flow'!#REF!</f>
        <v>#REF!</v>
      </c>
      <c r="LPY8" s="354" t="e">
        <f>'[9]15 Yr. Cash Flow'!#REF!</f>
        <v>#REF!</v>
      </c>
      <c r="LQA8" s="354" t="e">
        <f>'[9]15 Yr. Cash Flow'!#REF!</f>
        <v>#REF!</v>
      </c>
      <c r="LQC8" s="354" t="e">
        <f>'[9]15 Yr. Cash Flow'!#REF!</f>
        <v>#REF!</v>
      </c>
      <c r="LQE8" s="354" t="e">
        <f>'[9]15 Yr. Cash Flow'!#REF!</f>
        <v>#REF!</v>
      </c>
      <c r="LQG8" s="354" t="e">
        <f>'[9]15 Yr. Cash Flow'!#REF!</f>
        <v>#REF!</v>
      </c>
      <c r="LQI8" s="354" t="e">
        <f>'[9]15 Yr. Cash Flow'!#REF!</f>
        <v>#REF!</v>
      </c>
      <c r="LQK8" s="354" t="e">
        <f>'[9]15 Yr. Cash Flow'!#REF!</f>
        <v>#REF!</v>
      </c>
      <c r="LQM8" s="354" t="e">
        <f>'[9]15 Yr. Cash Flow'!#REF!</f>
        <v>#REF!</v>
      </c>
      <c r="LQO8" s="354" t="e">
        <f>'[9]15 Yr. Cash Flow'!#REF!</f>
        <v>#REF!</v>
      </c>
      <c r="LQQ8" s="354" t="e">
        <f>'[9]15 Yr. Cash Flow'!#REF!</f>
        <v>#REF!</v>
      </c>
      <c r="LQS8" s="354" t="e">
        <f>'[9]15 Yr. Cash Flow'!#REF!</f>
        <v>#REF!</v>
      </c>
      <c r="LQU8" s="354" t="e">
        <f>'[9]15 Yr. Cash Flow'!#REF!</f>
        <v>#REF!</v>
      </c>
      <c r="LQW8" s="354" t="e">
        <f>'[9]15 Yr. Cash Flow'!#REF!</f>
        <v>#REF!</v>
      </c>
      <c r="LQY8" s="354" t="e">
        <f>'[9]15 Yr. Cash Flow'!#REF!</f>
        <v>#REF!</v>
      </c>
      <c r="LRA8" s="354" t="e">
        <f>'[9]15 Yr. Cash Flow'!#REF!</f>
        <v>#REF!</v>
      </c>
      <c r="LRC8" s="354" t="e">
        <f>'[9]15 Yr. Cash Flow'!#REF!</f>
        <v>#REF!</v>
      </c>
      <c r="LRE8" s="354" t="e">
        <f>'[9]15 Yr. Cash Flow'!#REF!</f>
        <v>#REF!</v>
      </c>
      <c r="LRG8" s="354" t="e">
        <f>'[9]15 Yr. Cash Flow'!#REF!</f>
        <v>#REF!</v>
      </c>
      <c r="LRI8" s="354" t="e">
        <f>'[9]15 Yr. Cash Flow'!#REF!</f>
        <v>#REF!</v>
      </c>
      <c r="LRK8" s="354" t="e">
        <f>'[9]15 Yr. Cash Flow'!#REF!</f>
        <v>#REF!</v>
      </c>
      <c r="LRM8" s="354" t="e">
        <f>'[9]15 Yr. Cash Flow'!#REF!</f>
        <v>#REF!</v>
      </c>
      <c r="LRO8" s="354" t="e">
        <f>'[9]15 Yr. Cash Flow'!#REF!</f>
        <v>#REF!</v>
      </c>
      <c r="LRQ8" s="354" t="e">
        <f>'[9]15 Yr. Cash Flow'!#REF!</f>
        <v>#REF!</v>
      </c>
      <c r="LRS8" s="354" t="e">
        <f>'[9]15 Yr. Cash Flow'!#REF!</f>
        <v>#REF!</v>
      </c>
      <c r="LRU8" s="354" t="e">
        <f>'[9]15 Yr. Cash Flow'!#REF!</f>
        <v>#REF!</v>
      </c>
      <c r="LRW8" s="354" t="e">
        <f>'[9]15 Yr. Cash Flow'!#REF!</f>
        <v>#REF!</v>
      </c>
      <c r="LRY8" s="354" t="e">
        <f>'[9]15 Yr. Cash Flow'!#REF!</f>
        <v>#REF!</v>
      </c>
      <c r="LSA8" s="354" t="e">
        <f>'[9]15 Yr. Cash Flow'!#REF!</f>
        <v>#REF!</v>
      </c>
      <c r="LSC8" s="354" t="e">
        <f>'[9]15 Yr. Cash Flow'!#REF!</f>
        <v>#REF!</v>
      </c>
      <c r="LSE8" s="354" t="e">
        <f>'[9]15 Yr. Cash Flow'!#REF!</f>
        <v>#REF!</v>
      </c>
      <c r="LSG8" s="354" t="e">
        <f>'[9]15 Yr. Cash Flow'!#REF!</f>
        <v>#REF!</v>
      </c>
      <c r="LSI8" s="354" t="e">
        <f>'[9]15 Yr. Cash Flow'!#REF!</f>
        <v>#REF!</v>
      </c>
      <c r="LSK8" s="354" t="e">
        <f>'[9]15 Yr. Cash Flow'!#REF!</f>
        <v>#REF!</v>
      </c>
      <c r="LSM8" s="354" t="e">
        <f>'[9]15 Yr. Cash Flow'!#REF!</f>
        <v>#REF!</v>
      </c>
      <c r="LSO8" s="354" t="e">
        <f>'[9]15 Yr. Cash Flow'!#REF!</f>
        <v>#REF!</v>
      </c>
      <c r="LSQ8" s="354" t="e">
        <f>'[9]15 Yr. Cash Flow'!#REF!</f>
        <v>#REF!</v>
      </c>
      <c r="LSS8" s="354" t="e">
        <f>'[9]15 Yr. Cash Flow'!#REF!</f>
        <v>#REF!</v>
      </c>
      <c r="LSU8" s="354" t="e">
        <f>'[9]15 Yr. Cash Flow'!#REF!</f>
        <v>#REF!</v>
      </c>
      <c r="LSW8" s="354" t="e">
        <f>'[9]15 Yr. Cash Flow'!#REF!</f>
        <v>#REF!</v>
      </c>
      <c r="LSY8" s="354" t="e">
        <f>'[9]15 Yr. Cash Flow'!#REF!</f>
        <v>#REF!</v>
      </c>
      <c r="LTA8" s="354" t="e">
        <f>'[9]15 Yr. Cash Flow'!#REF!</f>
        <v>#REF!</v>
      </c>
      <c r="LTC8" s="354" t="e">
        <f>'[9]15 Yr. Cash Flow'!#REF!</f>
        <v>#REF!</v>
      </c>
      <c r="LTE8" s="354" t="e">
        <f>'[9]15 Yr. Cash Flow'!#REF!</f>
        <v>#REF!</v>
      </c>
      <c r="LTG8" s="354" t="e">
        <f>'[9]15 Yr. Cash Flow'!#REF!</f>
        <v>#REF!</v>
      </c>
      <c r="LTI8" s="354" t="e">
        <f>'[9]15 Yr. Cash Flow'!#REF!</f>
        <v>#REF!</v>
      </c>
      <c r="LTK8" s="354" t="e">
        <f>'[9]15 Yr. Cash Flow'!#REF!</f>
        <v>#REF!</v>
      </c>
      <c r="LTM8" s="354" t="e">
        <f>'[9]15 Yr. Cash Flow'!#REF!</f>
        <v>#REF!</v>
      </c>
      <c r="LTO8" s="354" t="e">
        <f>'[9]15 Yr. Cash Flow'!#REF!</f>
        <v>#REF!</v>
      </c>
      <c r="LTQ8" s="354" t="e">
        <f>'[9]15 Yr. Cash Flow'!#REF!</f>
        <v>#REF!</v>
      </c>
      <c r="LTS8" s="354" t="e">
        <f>'[9]15 Yr. Cash Flow'!#REF!</f>
        <v>#REF!</v>
      </c>
      <c r="LTU8" s="354" t="e">
        <f>'[9]15 Yr. Cash Flow'!#REF!</f>
        <v>#REF!</v>
      </c>
      <c r="LTW8" s="354" t="e">
        <f>'[9]15 Yr. Cash Flow'!#REF!</f>
        <v>#REF!</v>
      </c>
      <c r="LTY8" s="354" t="e">
        <f>'[9]15 Yr. Cash Flow'!#REF!</f>
        <v>#REF!</v>
      </c>
      <c r="LUA8" s="354" t="e">
        <f>'[9]15 Yr. Cash Flow'!#REF!</f>
        <v>#REF!</v>
      </c>
      <c r="LUC8" s="354" t="e">
        <f>'[9]15 Yr. Cash Flow'!#REF!</f>
        <v>#REF!</v>
      </c>
      <c r="LUE8" s="354" t="e">
        <f>'[9]15 Yr. Cash Flow'!#REF!</f>
        <v>#REF!</v>
      </c>
      <c r="LUG8" s="354" t="e">
        <f>'[9]15 Yr. Cash Flow'!#REF!</f>
        <v>#REF!</v>
      </c>
      <c r="LUI8" s="354" t="e">
        <f>'[9]15 Yr. Cash Flow'!#REF!</f>
        <v>#REF!</v>
      </c>
      <c r="LUK8" s="354" t="e">
        <f>'[9]15 Yr. Cash Flow'!#REF!</f>
        <v>#REF!</v>
      </c>
      <c r="LUM8" s="354" t="e">
        <f>'[9]15 Yr. Cash Flow'!#REF!</f>
        <v>#REF!</v>
      </c>
      <c r="LUO8" s="354" t="e">
        <f>'[9]15 Yr. Cash Flow'!#REF!</f>
        <v>#REF!</v>
      </c>
      <c r="LUQ8" s="354" t="e">
        <f>'[9]15 Yr. Cash Flow'!#REF!</f>
        <v>#REF!</v>
      </c>
      <c r="LUS8" s="354" t="e">
        <f>'[9]15 Yr. Cash Flow'!#REF!</f>
        <v>#REF!</v>
      </c>
      <c r="LUU8" s="354" t="e">
        <f>'[9]15 Yr. Cash Flow'!#REF!</f>
        <v>#REF!</v>
      </c>
      <c r="LUW8" s="354" t="e">
        <f>'[9]15 Yr. Cash Flow'!#REF!</f>
        <v>#REF!</v>
      </c>
      <c r="LUY8" s="354" t="e">
        <f>'[9]15 Yr. Cash Flow'!#REF!</f>
        <v>#REF!</v>
      </c>
      <c r="LVA8" s="354" t="e">
        <f>'[9]15 Yr. Cash Flow'!#REF!</f>
        <v>#REF!</v>
      </c>
      <c r="LVC8" s="354" t="e">
        <f>'[9]15 Yr. Cash Flow'!#REF!</f>
        <v>#REF!</v>
      </c>
      <c r="LVE8" s="354" t="e">
        <f>'[9]15 Yr. Cash Flow'!#REF!</f>
        <v>#REF!</v>
      </c>
      <c r="LVG8" s="354" t="e">
        <f>'[9]15 Yr. Cash Flow'!#REF!</f>
        <v>#REF!</v>
      </c>
      <c r="LVI8" s="354" t="e">
        <f>'[9]15 Yr. Cash Flow'!#REF!</f>
        <v>#REF!</v>
      </c>
      <c r="LVK8" s="354" t="e">
        <f>'[9]15 Yr. Cash Flow'!#REF!</f>
        <v>#REF!</v>
      </c>
      <c r="LVM8" s="354" t="e">
        <f>'[9]15 Yr. Cash Flow'!#REF!</f>
        <v>#REF!</v>
      </c>
      <c r="LVO8" s="354" t="e">
        <f>'[9]15 Yr. Cash Flow'!#REF!</f>
        <v>#REF!</v>
      </c>
      <c r="LVQ8" s="354" t="e">
        <f>'[9]15 Yr. Cash Flow'!#REF!</f>
        <v>#REF!</v>
      </c>
      <c r="LVS8" s="354" t="e">
        <f>'[9]15 Yr. Cash Flow'!#REF!</f>
        <v>#REF!</v>
      </c>
      <c r="LVU8" s="354" t="e">
        <f>'[9]15 Yr. Cash Flow'!#REF!</f>
        <v>#REF!</v>
      </c>
      <c r="LVW8" s="354" t="e">
        <f>'[9]15 Yr. Cash Flow'!#REF!</f>
        <v>#REF!</v>
      </c>
      <c r="LVY8" s="354" t="e">
        <f>'[9]15 Yr. Cash Flow'!#REF!</f>
        <v>#REF!</v>
      </c>
      <c r="LWA8" s="354" t="e">
        <f>'[9]15 Yr. Cash Flow'!#REF!</f>
        <v>#REF!</v>
      </c>
      <c r="LWC8" s="354" t="e">
        <f>'[9]15 Yr. Cash Flow'!#REF!</f>
        <v>#REF!</v>
      </c>
      <c r="LWE8" s="354" t="e">
        <f>'[9]15 Yr. Cash Flow'!#REF!</f>
        <v>#REF!</v>
      </c>
      <c r="LWG8" s="354" t="e">
        <f>'[9]15 Yr. Cash Flow'!#REF!</f>
        <v>#REF!</v>
      </c>
      <c r="LWI8" s="354" t="e">
        <f>'[9]15 Yr. Cash Flow'!#REF!</f>
        <v>#REF!</v>
      </c>
      <c r="LWK8" s="354" t="e">
        <f>'[9]15 Yr. Cash Flow'!#REF!</f>
        <v>#REF!</v>
      </c>
      <c r="LWM8" s="354" t="e">
        <f>'[9]15 Yr. Cash Flow'!#REF!</f>
        <v>#REF!</v>
      </c>
      <c r="LWO8" s="354" t="e">
        <f>'[9]15 Yr. Cash Flow'!#REF!</f>
        <v>#REF!</v>
      </c>
      <c r="LWQ8" s="354" t="e">
        <f>'[9]15 Yr. Cash Flow'!#REF!</f>
        <v>#REF!</v>
      </c>
      <c r="LWS8" s="354" t="e">
        <f>'[9]15 Yr. Cash Flow'!#REF!</f>
        <v>#REF!</v>
      </c>
      <c r="LWU8" s="354" t="e">
        <f>'[9]15 Yr. Cash Flow'!#REF!</f>
        <v>#REF!</v>
      </c>
      <c r="LWW8" s="354" t="e">
        <f>'[9]15 Yr. Cash Flow'!#REF!</f>
        <v>#REF!</v>
      </c>
      <c r="LWY8" s="354" t="e">
        <f>'[9]15 Yr. Cash Flow'!#REF!</f>
        <v>#REF!</v>
      </c>
      <c r="LXA8" s="354" t="e">
        <f>'[9]15 Yr. Cash Flow'!#REF!</f>
        <v>#REF!</v>
      </c>
      <c r="LXC8" s="354" t="e">
        <f>'[9]15 Yr. Cash Flow'!#REF!</f>
        <v>#REF!</v>
      </c>
      <c r="LXE8" s="354" t="e">
        <f>'[9]15 Yr. Cash Flow'!#REF!</f>
        <v>#REF!</v>
      </c>
      <c r="LXG8" s="354" t="e">
        <f>'[9]15 Yr. Cash Flow'!#REF!</f>
        <v>#REF!</v>
      </c>
      <c r="LXI8" s="354" t="e">
        <f>'[9]15 Yr. Cash Flow'!#REF!</f>
        <v>#REF!</v>
      </c>
      <c r="LXK8" s="354" t="e">
        <f>'[9]15 Yr. Cash Flow'!#REF!</f>
        <v>#REF!</v>
      </c>
      <c r="LXM8" s="354" t="e">
        <f>'[9]15 Yr. Cash Flow'!#REF!</f>
        <v>#REF!</v>
      </c>
      <c r="LXO8" s="354" t="e">
        <f>'[9]15 Yr. Cash Flow'!#REF!</f>
        <v>#REF!</v>
      </c>
      <c r="LXQ8" s="354" t="e">
        <f>'[9]15 Yr. Cash Flow'!#REF!</f>
        <v>#REF!</v>
      </c>
      <c r="LXS8" s="354" t="e">
        <f>'[9]15 Yr. Cash Flow'!#REF!</f>
        <v>#REF!</v>
      </c>
      <c r="LXU8" s="354" t="e">
        <f>'[9]15 Yr. Cash Flow'!#REF!</f>
        <v>#REF!</v>
      </c>
      <c r="LXW8" s="354" t="e">
        <f>'[9]15 Yr. Cash Flow'!#REF!</f>
        <v>#REF!</v>
      </c>
      <c r="LXY8" s="354" t="e">
        <f>'[9]15 Yr. Cash Flow'!#REF!</f>
        <v>#REF!</v>
      </c>
      <c r="LYA8" s="354" t="e">
        <f>'[9]15 Yr. Cash Flow'!#REF!</f>
        <v>#REF!</v>
      </c>
      <c r="LYC8" s="354" t="e">
        <f>'[9]15 Yr. Cash Flow'!#REF!</f>
        <v>#REF!</v>
      </c>
      <c r="LYE8" s="354" t="e">
        <f>'[9]15 Yr. Cash Flow'!#REF!</f>
        <v>#REF!</v>
      </c>
      <c r="LYG8" s="354" t="e">
        <f>'[9]15 Yr. Cash Flow'!#REF!</f>
        <v>#REF!</v>
      </c>
      <c r="LYI8" s="354" t="e">
        <f>'[9]15 Yr. Cash Flow'!#REF!</f>
        <v>#REF!</v>
      </c>
      <c r="LYK8" s="354" t="e">
        <f>'[9]15 Yr. Cash Flow'!#REF!</f>
        <v>#REF!</v>
      </c>
      <c r="LYM8" s="354" t="e">
        <f>'[9]15 Yr. Cash Flow'!#REF!</f>
        <v>#REF!</v>
      </c>
      <c r="LYO8" s="354" t="e">
        <f>'[9]15 Yr. Cash Flow'!#REF!</f>
        <v>#REF!</v>
      </c>
      <c r="LYQ8" s="354" t="e">
        <f>'[9]15 Yr. Cash Flow'!#REF!</f>
        <v>#REF!</v>
      </c>
      <c r="LYS8" s="354" t="e">
        <f>'[9]15 Yr. Cash Flow'!#REF!</f>
        <v>#REF!</v>
      </c>
      <c r="LYU8" s="354" t="e">
        <f>'[9]15 Yr. Cash Flow'!#REF!</f>
        <v>#REF!</v>
      </c>
      <c r="LYW8" s="354" t="e">
        <f>'[9]15 Yr. Cash Flow'!#REF!</f>
        <v>#REF!</v>
      </c>
      <c r="LYY8" s="354" t="e">
        <f>'[9]15 Yr. Cash Flow'!#REF!</f>
        <v>#REF!</v>
      </c>
      <c r="LZA8" s="354" t="e">
        <f>'[9]15 Yr. Cash Flow'!#REF!</f>
        <v>#REF!</v>
      </c>
      <c r="LZC8" s="354" t="e">
        <f>'[9]15 Yr. Cash Flow'!#REF!</f>
        <v>#REF!</v>
      </c>
      <c r="LZE8" s="354" t="e">
        <f>'[9]15 Yr. Cash Flow'!#REF!</f>
        <v>#REF!</v>
      </c>
      <c r="LZG8" s="354" t="e">
        <f>'[9]15 Yr. Cash Flow'!#REF!</f>
        <v>#REF!</v>
      </c>
      <c r="LZI8" s="354" t="e">
        <f>'[9]15 Yr. Cash Flow'!#REF!</f>
        <v>#REF!</v>
      </c>
      <c r="LZK8" s="354" t="e">
        <f>'[9]15 Yr. Cash Flow'!#REF!</f>
        <v>#REF!</v>
      </c>
      <c r="LZM8" s="354" t="e">
        <f>'[9]15 Yr. Cash Flow'!#REF!</f>
        <v>#REF!</v>
      </c>
      <c r="LZO8" s="354" t="e">
        <f>'[9]15 Yr. Cash Flow'!#REF!</f>
        <v>#REF!</v>
      </c>
      <c r="LZQ8" s="354" t="e">
        <f>'[9]15 Yr. Cash Flow'!#REF!</f>
        <v>#REF!</v>
      </c>
      <c r="LZS8" s="354" t="e">
        <f>'[9]15 Yr. Cash Flow'!#REF!</f>
        <v>#REF!</v>
      </c>
      <c r="LZU8" s="354" t="e">
        <f>'[9]15 Yr. Cash Flow'!#REF!</f>
        <v>#REF!</v>
      </c>
      <c r="LZW8" s="354" t="e">
        <f>'[9]15 Yr. Cash Flow'!#REF!</f>
        <v>#REF!</v>
      </c>
      <c r="LZY8" s="354" t="e">
        <f>'[9]15 Yr. Cash Flow'!#REF!</f>
        <v>#REF!</v>
      </c>
      <c r="MAA8" s="354" t="e">
        <f>'[9]15 Yr. Cash Flow'!#REF!</f>
        <v>#REF!</v>
      </c>
      <c r="MAC8" s="354" t="e">
        <f>'[9]15 Yr. Cash Flow'!#REF!</f>
        <v>#REF!</v>
      </c>
      <c r="MAE8" s="354" t="e">
        <f>'[9]15 Yr. Cash Flow'!#REF!</f>
        <v>#REF!</v>
      </c>
      <c r="MAG8" s="354" t="e">
        <f>'[9]15 Yr. Cash Flow'!#REF!</f>
        <v>#REF!</v>
      </c>
      <c r="MAI8" s="354" t="e">
        <f>'[9]15 Yr. Cash Flow'!#REF!</f>
        <v>#REF!</v>
      </c>
      <c r="MAK8" s="354" t="e">
        <f>'[9]15 Yr. Cash Flow'!#REF!</f>
        <v>#REF!</v>
      </c>
      <c r="MAM8" s="354" t="e">
        <f>'[9]15 Yr. Cash Flow'!#REF!</f>
        <v>#REF!</v>
      </c>
      <c r="MAO8" s="354" t="e">
        <f>'[9]15 Yr. Cash Flow'!#REF!</f>
        <v>#REF!</v>
      </c>
      <c r="MAQ8" s="354" t="e">
        <f>'[9]15 Yr. Cash Flow'!#REF!</f>
        <v>#REF!</v>
      </c>
      <c r="MAS8" s="354" t="e">
        <f>'[9]15 Yr. Cash Flow'!#REF!</f>
        <v>#REF!</v>
      </c>
      <c r="MAU8" s="354" t="e">
        <f>'[9]15 Yr. Cash Flow'!#REF!</f>
        <v>#REF!</v>
      </c>
      <c r="MAW8" s="354" t="e">
        <f>'[9]15 Yr. Cash Flow'!#REF!</f>
        <v>#REF!</v>
      </c>
      <c r="MAY8" s="354" t="e">
        <f>'[9]15 Yr. Cash Flow'!#REF!</f>
        <v>#REF!</v>
      </c>
      <c r="MBA8" s="354" t="e">
        <f>'[9]15 Yr. Cash Flow'!#REF!</f>
        <v>#REF!</v>
      </c>
      <c r="MBC8" s="354" t="e">
        <f>'[9]15 Yr. Cash Flow'!#REF!</f>
        <v>#REF!</v>
      </c>
      <c r="MBE8" s="354" t="e">
        <f>'[9]15 Yr. Cash Flow'!#REF!</f>
        <v>#REF!</v>
      </c>
      <c r="MBG8" s="354" t="e">
        <f>'[9]15 Yr. Cash Flow'!#REF!</f>
        <v>#REF!</v>
      </c>
      <c r="MBI8" s="354" t="e">
        <f>'[9]15 Yr. Cash Flow'!#REF!</f>
        <v>#REF!</v>
      </c>
      <c r="MBK8" s="354" t="e">
        <f>'[9]15 Yr. Cash Flow'!#REF!</f>
        <v>#REF!</v>
      </c>
      <c r="MBM8" s="354" t="e">
        <f>'[9]15 Yr. Cash Flow'!#REF!</f>
        <v>#REF!</v>
      </c>
      <c r="MBO8" s="354" t="e">
        <f>'[9]15 Yr. Cash Flow'!#REF!</f>
        <v>#REF!</v>
      </c>
      <c r="MBQ8" s="354" t="e">
        <f>'[9]15 Yr. Cash Flow'!#REF!</f>
        <v>#REF!</v>
      </c>
      <c r="MBS8" s="354" t="e">
        <f>'[9]15 Yr. Cash Flow'!#REF!</f>
        <v>#REF!</v>
      </c>
      <c r="MBU8" s="354" t="e">
        <f>'[9]15 Yr. Cash Flow'!#REF!</f>
        <v>#REF!</v>
      </c>
      <c r="MBW8" s="354" t="e">
        <f>'[9]15 Yr. Cash Flow'!#REF!</f>
        <v>#REF!</v>
      </c>
      <c r="MBY8" s="354" t="e">
        <f>'[9]15 Yr. Cash Flow'!#REF!</f>
        <v>#REF!</v>
      </c>
      <c r="MCA8" s="354" t="e">
        <f>'[9]15 Yr. Cash Flow'!#REF!</f>
        <v>#REF!</v>
      </c>
      <c r="MCC8" s="354" t="e">
        <f>'[9]15 Yr. Cash Flow'!#REF!</f>
        <v>#REF!</v>
      </c>
      <c r="MCE8" s="354" t="e">
        <f>'[9]15 Yr. Cash Flow'!#REF!</f>
        <v>#REF!</v>
      </c>
      <c r="MCG8" s="354" t="e">
        <f>'[9]15 Yr. Cash Flow'!#REF!</f>
        <v>#REF!</v>
      </c>
      <c r="MCI8" s="354" t="e">
        <f>'[9]15 Yr. Cash Flow'!#REF!</f>
        <v>#REF!</v>
      </c>
      <c r="MCK8" s="354" t="e">
        <f>'[9]15 Yr. Cash Flow'!#REF!</f>
        <v>#REF!</v>
      </c>
      <c r="MCM8" s="354" t="e">
        <f>'[9]15 Yr. Cash Flow'!#REF!</f>
        <v>#REF!</v>
      </c>
      <c r="MCO8" s="354" t="e">
        <f>'[9]15 Yr. Cash Flow'!#REF!</f>
        <v>#REF!</v>
      </c>
      <c r="MCQ8" s="354" t="e">
        <f>'[9]15 Yr. Cash Flow'!#REF!</f>
        <v>#REF!</v>
      </c>
      <c r="MCS8" s="354" t="e">
        <f>'[9]15 Yr. Cash Flow'!#REF!</f>
        <v>#REF!</v>
      </c>
      <c r="MCU8" s="354" t="e">
        <f>'[9]15 Yr. Cash Flow'!#REF!</f>
        <v>#REF!</v>
      </c>
      <c r="MCW8" s="354" t="e">
        <f>'[9]15 Yr. Cash Flow'!#REF!</f>
        <v>#REF!</v>
      </c>
      <c r="MCY8" s="354" t="e">
        <f>'[9]15 Yr. Cash Flow'!#REF!</f>
        <v>#REF!</v>
      </c>
      <c r="MDA8" s="354" t="e">
        <f>'[9]15 Yr. Cash Flow'!#REF!</f>
        <v>#REF!</v>
      </c>
      <c r="MDC8" s="354" t="e">
        <f>'[9]15 Yr. Cash Flow'!#REF!</f>
        <v>#REF!</v>
      </c>
      <c r="MDE8" s="354" t="e">
        <f>'[9]15 Yr. Cash Flow'!#REF!</f>
        <v>#REF!</v>
      </c>
      <c r="MDG8" s="354" t="e">
        <f>'[9]15 Yr. Cash Flow'!#REF!</f>
        <v>#REF!</v>
      </c>
      <c r="MDI8" s="354" t="e">
        <f>'[9]15 Yr. Cash Flow'!#REF!</f>
        <v>#REF!</v>
      </c>
      <c r="MDK8" s="354" t="e">
        <f>'[9]15 Yr. Cash Flow'!#REF!</f>
        <v>#REF!</v>
      </c>
      <c r="MDM8" s="354" t="e">
        <f>'[9]15 Yr. Cash Flow'!#REF!</f>
        <v>#REF!</v>
      </c>
      <c r="MDO8" s="354" t="e">
        <f>'[9]15 Yr. Cash Flow'!#REF!</f>
        <v>#REF!</v>
      </c>
      <c r="MDQ8" s="354" t="e">
        <f>'[9]15 Yr. Cash Flow'!#REF!</f>
        <v>#REF!</v>
      </c>
      <c r="MDS8" s="354" t="e">
        <f>'[9]15 Yr. Cash Flow'!#REF!</f>
        <v>#REF!</v>
      </c>
      <c r="MDU8" s="354" t="e">
        <f>'[9]15 Yr. Cash Flow'!#REF!</f>
        <v>#REF!</v>
      </c>
      <c r="MDW8" s="354" t="e">
        <f>'[9]15 Yr. Cash Flow'!#REF!</f>
        <v>#REF!</v>
      </c>
      <c r="MDY8" s="354" t="e">
        <f>'[9]15 Yr. Cash Flow'!#REF!</f>
        <v>#REF!</v>
      </c>
      <c r="MEA8" s="354" t="e">
        <f>'[9]15 Yr. Cash Flow'!#REF!</f>
        <v>#REF!</v>
      </c>
      <c r="MEC8" s="354" t="e">
        <f>'[9]15 Yr. Cash Flow'!#REF!</f>
        <v>#REF!</v>
      </c>
      <c r="MEE8" s="354" t="e">
        <f>'[9]15 Yr. Cash Flow'!#REF!</f>
        <v>#REF!</v>
      </c>
      <c r="MEG8" s="354" t="e">
        <f>'[9]15 Yr. Cash Flow'!#REF!</f>
        <v>#REF!</v>
      </c>
      <c r="MEI8" s="354" t="e">
        <f>'[9]15 Yr. Cash Flow'!#REF!</f>
        <v>#REF!</v>
      </c>
      <c r="MEK8" s="354" t="e">
        <f>'[9]15 Yr. Cash Flow'!#REF!</f>
        <v>#REF!</v>
      </c>
      <c r="MEM8" s="354" t="e">
        <f>'[9]15 Yr. Cash Flow'!#REF!</f>
        <v>#REF!</v>
      </c>
      <c r="MEO8" s="354" t="e">
        <f>'[9]15 Yr. Cash Flow'!#REF!</f>
        <v>#REF!</v>
      </c>
      <c r="MEQ8" s="354" t="e">
        <f>'[9]15 Yr. Cash Flow'!#REF!</f>
        <v>#REF!</v>
      </c>
      <c r="MES8" s="354" t="e">
        <f>'[9]15 Yr. Cash Flow'!#REF!</f>
        <v>#REF!</v>
      </c>
      <c r="MEU8" s="354" t="e">
        <f>'[9]15 Yr. Cash Flow'!#REF!</f>
        <v>#REF!</v>
      </c>
      <c r="MEW8" s="354" t="e">
        <f>'[9]15 Yr. Cash Flow'!#REF!</f>
        <v>#REF!</v>
      </c>
      <c r="MEY8" s="354" t="e">
        <f>'[9]15 Yr. Cash Flow'!#REF!</f>
        <v>#REF!</v>
      </c>
      <c r="MFA8" s="354" t="e">
        <f>'[9]15 Yr. Cash Flow'!#REF!</f>
        <v>#REF!</v>
      </c>
      <c r="MFC8" s="354" t="e">
        <f>'[9]15 Yr. Cash Flow'!#REF!</f>
        <v>#REF!</v>
      </c>
      <c r="MFE8" s="354" t="e">
        <f>'[9]15 Yr. Cash Flow'!#REF!</f>
        <v>#REF!</v>
      </c>
      <c r="MFG8" s="354" t="e">
        <f>'[9]15 Yr. Cash Flow'!#REF!</f>
        <v>#REF!</v>
      </c>
      <c r="MFI8" s="354" t="e">
        <f>'[9]15 Yr. Cash Flow'!#REF!</f>
        <v>#REF!</v>
      </c>
      <c r="MFK8" s="354" t="e">
        <f>'[9]15 Yr. Cash Flow'!#REF!</f>
        <v>#REF!</v>
      </c>
      <c r="MFM8" s="354" t="e">
        <f>'[9]15 Yr. Cash Flow'!#REF!</f>
        <v>#REF!</v>
      </c>
      <c r="MFO8" s="354" t="e">
        <f>'[9]15 Yr. Cash Flow'!#REF!</f>
        <v>#REF!</v>
      </c>
      <c r="MFQ8" s="354" t="e">
        <f>'[9]15 Yr. Cash Flow'!#REF!</f>
        <v>#REF!</v>
      </c>
      <c r="MFS8" s="354" t="e">
        <f>'[9]15 Yr. Cash Flow'!#REF!</f>
        <v>#REF!</v>
      </c>
      <c r="MFU8" s="354" t="e">
        <f>'[9]15 Yr. Cash Flow'!#REF!</f>
        <v>#REF!</v>
      </c>
      <c r="MFW8" s="354" t="e">
        <f>'[9]15 Yr. Cash Flow'!#REF!</f>
        <v>#REF!</v>
      </c>
      <c r="MFY8" s="354" t="e">
        <f>'[9]15 Yr. Cash Flow'!#REF!</f>
        <v>#REF!</v>
      </c>
      <c r="MGA8" s="354" t="e">
        <f>'[9]15 Yr. Cash Flow'!#REF!</f>
        <v>#REF!</v>
      </c>
      <c r="MGC8" s="354" t="e">
        <f>'[9]15 Yr. Cash Flow'!#REF!</f>
        <v>#REF!</v>
      </c>
      <c r="MGE8" s="354" t="e">
        <f>'[9]15 Yr. Cash Flow'!#REF!</f>
        <v>#REF!</v>
      </c>
      <c r="MGG8" s="354" t="e">
        <f>'[9]15 Yr. Cash Flow'!#REF!</f>
        <v>#REF!</v>
      </c>
      <c r="MGI8" s="354" t="e">
        <f>'[9]15 Yr. Cash Flow'!#REF!</f>
        <v>#REF!</v>
      </c>
      <c r="MGK8" s="354" t="e">
        <f>'[9]15 Yr. Cash Flow'!#REF!</f>
        <v>#REF!</v>
      </c>
      <c r="MGM8" s="354" t="e">
        <f>'[9]15 Yr. Cash Flow'!#REF!</f>
        <v>#REF!</v>
      </c>
      <c r="MGO8" s="354" t="e">
        <f>'[9]15 Yr. Cash Flow'!#REF!</f>
        <v>#REF!</v>
      </c>
      <c r="MGQ8" s="354" t="e">
        <f>'[9]15 Yr. Cash Flow'!#REF!</f>
        <v>#REF!</v>
      </c>
      <c r="MGS8" s="354" t="e">
        <f>'[9]15 Yr. Cash Flow'!#REF!</f>
        <v>#REF!</v>
      </c>
      <c r="MGU8" s="354" t="e">
        <f>'[9]15 Yr. Cash Flow'!#REF!</f>
        <v>#REF!</v>
      </c>
      <c r="MGW8" s="354" t="e">
        <f>'[9]15 Yr. Cash Flow'!#REF!</f>
        <v>#REF!</v>
      </c>
      <c r="MGY8" s="354" t="e">
        <f>'[9]15 Yr. Cash Flow'!#REF!</f>
        <v>#REF!</v>
      </c>
      <c r="MHA8" s="354" t="e">
        <f>'[9]15 Yr. Cash Flow'!#REF!</f>
        <v>#REF!</v>
      </c>
      <c r="MHC8" s="354" t="e">
        <f>'[9]15 Yr. Cash Flow'!#REF!</f>
        <v>#REF!</v>
      </c>
      <c r="MHE8" s="354" t="e">
        <f>'[9]15 Yr. Cash Flow'!#REF!</f>
        <v>#REF!</v>
      </c>
      <c r="MHG8" s="354" t="e">
        <f>'[9]15 Yr. Cash Flow'!#REF!</f>
        <v>#REF!</v>
      </c>
      <c r="MHI8" s="354" t="e">
        <f>'[9]15 Yr. Cash Flow'!#REF!</f>
        <v>#REF!</v>
      </c>
      <c r="MHK8" s="354" t="e">
        <f>'[9]15 Yr. Cash Flow'!#REF!</f>
        <v>#REF!</v>
      </c>
      <c r="MHM8" s="354" t="e">
        <f>'[9]15 Yr. Cash Flow'!#REF!</f>
        <v>#REF!</v>
      </c>
      <c r="MHO8" s="354" t="e">
        <f>'[9]15 Yr. Cash Flow'!#REF!</f>
        <v>#REF!</v>
      </c>
      <c r="MHQ8" s="354" t="e">
        <f>'[9]15 Yr. Cash Flow'!#REF!</f>
        <v>#REF!</v>
      </c>
      <c r="MHS8" s="354" t="e">
        <f>'[9]15 Yr. Cash Flow'!#REF!</f>
        <v>#REF!</v>
      </c>
      <c r="MHU8" s="354" t="e">
        <f>'[9]15 Yr. Cash Flow'!#REF!</f>
        <v>#REF!</v>
      </c>
      <c r="MHW8" s="354" t="e">
        <f>'[9]15 Yr. Cash Flow'!#REF!</f>
        <v>#REF!</v>
      </c>
      <c r="MHY8" s="354" t="e">
        <f>'[9]15 Yr. Cash Flow'!#REF!</f>
        <v>#REF!</v>
      </c>
      <c r="MIA8" s="354" t="e">
        <f>'[9]15 Yr. Cash Flow'!#REF!</f>
        <v>#REF!</v>
      </c>
      <c r="MIC8" s="354" t="e">
        <f>'[9]15 Yr. Cash Flow'!#REF!</f>
        <v>#REF!</v>
      </c>
      <c r="MIE8" s="354" t="e">
        <f>'[9]15 Yr. Cash Flow'!#REF!</f>
        <v>#REF!</v>
      </c>
      <c r="MIG8" s="354" t="e">
        <f>'[9]15 Yr. Cash Flow'!#REF!</f>
        <v>#REF!</v>
      </c>
      <c r="MII8" s="354" t="e">
        <f>'[9]15 Yr. Cash Flow'!#REF!</f>
        <v>#REF!</v>
      </c>
      <c r="MIK8" s="354" t="e">
        <f>'[9]15 Yr. Cash Flow'!#REF!</f>
        <v>#REF!</v>
      </c>
      <c r="MIM8" s="354" t="e">
        <f>'[9]15 Yr. Cash Flow'!#REF!</f>
        <v>#REF!</v>
      </c>
      <c r="MIO8" s="354" t="e">
        <f>'[9]15 Yr. Cash Flow'!#REF!</f>
        <v>#REF!</v>
      </c>
      <c r="MIQ8" s="354" t="e">
        <f>'[9]15 Yr. Cash Flow'!#REF!</f>
        <v>#REF!</v>
      </c>
      <c r="MIS8" s="354" t="e">
        <f>'[9]15 Yr. Cash Flow'!#REF!</f>
        <v>#REF!</v>
      </c>
      <c r="MIU8" s="354" t="e">
        <f>'[9]15 Yr. Cash Flow'!#REF!</f>
        <v>#REF!</v>
      </c>
      <c r="MIW8" s="354" t="e">
        <f>'[9]15 Yr. Cash Flow'!#REF!</f>
        <v>#REF!</v>
      </c>
      <c r="MIY8" s="354" t="e">
        <f>'[9]15 Yr. Cash Flow'!#REF!</f>
        <v>#REF!</v>
      </c>
      <c r="MJA8" s="354" t="e">
        <f>'[9]15 Yr. Cash Flow'!#REF!</f>
        <v>#REF!</v>
      </c>
      <c r="MJC8" s="354" t="e">
        <f>'[9]15 Yr. Cash Flow'!#REF!</f>
        <v>#REF!</v>
      </c>
      <c r="MJE8" s="354" t="e">
        <f>'[9]15 Yr. Cash Flow'!#REF!</f>
        <v>#REF!</v>
      </c>
      <c r="MJG8" s="354" t="e">
        <f>'[9]15 Yr. Cash Flow'!#REF!</f>
        <v>#REF!</v>
      </c>
      <c r="MJI8" s="354" t="e">
        <f>'[9]15 Yr. Cash Flow'!#REF!</f>
        <v>#REF!</v>
      </c>
      <c r="MJK8" s="354" t="e">
        <f>'[9]15 Yr. Cash Flow'!#REF!</f>
        <v>#REF!</v>
      </c>
      <c r="MJM8" s="354" t="e">
        <f>'[9]15 Yr. Cash Flow'!#REF!</f>
        <v>#REF!</v>
      </c>
      <c r="MJO8" s="354" t="e">
        <f>'[9]15 Yr. Cash Flow'!#REF!</f>
        <v>#REF!</v>
      </c>
      <c r="MJQ8" s="354" t="e">
        <f>'[9]15 Yr. Cash Flow'!#REF!</f>
        <v>#REF!</v>
      </c>
      <c r="MJS8" s="354" t="e">
        <f>'[9]15 Yr. Cash Flow'!#REF!</f>
        <v>#REF!</v>
      </c>
      <c r="MJU8" s="354" t="e">
        <f>'[9]15 Yr. Cash Flow'!#REF!</f>
        <v>#REF!</v>
      </c>
      <c r="MJW8" s="354" t="e">
        <f>'[9]15 Yr. Cash Flow'!#REF!</f>
        <v>#REF!</v>
      </c>
      <c r="MJY8" s="354" t="e">
        <f>'[9]15 Yr. Cash Flow'!#REF!</f>
        <v>#REF!</v>
      </c>
      <c r="MKA8" s="354" t="e">
        <f>'[9]15 Yr. Cash Flow'!#REF!</f>
        <v>#REF!</v>
      </c>
      <c r="MKC8" s="354" t="e">
        <f>'[9]15 Yr. Cash Flow'!#REF!</f>
        <v>#REF!</v>
      </c>
      <c r="MKE8" s="354" t="e">
        <f>'[9]15 Yr. Cash Flow'!#REF!</f>
        <v>#REF!</v>
      </c>
      <c r="MKG8" s="354" t="e">
        <f>'[9]15 Yr. Cash Flow'!#REF!</f>
        <v>#REF!</v>
      </c>
      <c r="MKI8" s="354" t="e">
        <f>'[9]15 Yr. Cash Flow'!#REF!</f>
        <v>#REF!</v>
      </c>
      <c r="MKK8" s="354" t="e">
        <f>'[9]15 Yr. Cash Flow'!#REF!</f>
        <v>#REF!</v>
      </c>
      <c r="MKM8" s="354" t="e">
        <f>'[9]15 Yr. Cash Flow'!#REF!</f>
        <v>#REF!</v>
      </c>
      <c r="MKO8" s="354" t="e">
        <f>'[9]15 Yr. Cash Flow'!#REF!</f>
        <v>#REF!</v>
      </c>
      <c r="MKQ8" s="354" t="e">
        <f>'[9]15 Yr. Cash Flow'!#REF!</f>
        <v>#REF!</v>
      </c>
      <c r="MKS8" s="354" t="e">
        <f>'[9]15 Yr. Cash Flow'!#REF!</f>
        <v>#REF!</v>
      </c>
      <c r="MKU8" s="354" t="e">
        <f>'[9]15 Yr. Cash Flow'!#REF!</f>
        <v>#REF!</v>
      </c>
      <c r="MKW8" s="354" t="e">
        <f>'[9]15 Yr. Cash Flow'!#REF!</f>
        <v>#REF!</v>
      </c>
      <c r="MKY8" s="354" t="e">
        <f>'[9]15 Yr. Cash Flow'!#REF!</f>
        <v>#REF!</v>
      </c>
      <c r="MLA8" s="354" t="e">
        <f>'[9]15 Yr. Cash Flow'!#REF!</f>
        <v>#REF!</v>
      </c>
      <c r="MLC8" s="354" t="e">
        <f>'[9]15 Yr. Cash Flow'!#REF!</f>
        <v>#REF!</v>
      </c>
      <c r="MLE8" s="354" t="e">
        <f>'[9]15 Yr. Cash Flow'!#REF!</f>
        <v>#REF!</v>
      </c>
      <c r="MLG8" s="354" t="e">
        <f>'[9]15 Yr. Cash Flow'!#REF!</f>
        <v>#REF!</v>
      </c>
      <c r="MLI8" s="354" t="e">
        <f>'[9]15 Yr. Cash Flow'!#REF!</f>
        <v>#REF!</v>
      </c>
      <c r="MLK8" s="354" t="e">
        <f>'[9]15 Yr. Cash Flow'!#REF!</f>
        <v>#REF!</v>
      </c>
      <c r="MLM8" s="354" t="e">
        <f>'[9]15 Yr. Cash Flow'!#REF!</f>
        <v>#REF!</v>
      </c>
      <c r="MLO8" s="354" t="e">
        <f>'[9]15 Yr. Cash Flow'!#REF!</f>
        <v>#REF!</v>
      </c>
      <c r="MLQ8" s="354" t="e">
        <f>'[9]15 Yr. Cash Flow'!#REF!</f>
        <v>#REF!</v>
      </c>
      <c r="MLS8" s="354" t="e">
        <f>'[9]15 Yr. Cash Flow'!#REF!</f>
        <v>#REF!</v>
      </c>
      <c r="MLU8" s="354" t="e">
        <f>'[9]15 Yr. Cash Flow'!#REF!</f>
        <v>#REF!</v>
      </c>
      <c r="MLW8" s="354" t="e">
        <f>'[9]15 Yr. Cash Flow'!#REF!</f>
        <v>#REF!</v>
      </c>
      <c r="MLY8" s="354" t="e">
        <f>'[9]15 Yr. Cash Flow'!#REF!</f>
        <v>#REF!</v>
      </c>
      <c r="MMA8" s="354" t="e">
        <f>'[9]15 Yr. Cash Flow'!#REF!</f>
        <v>#REF!</v>
      </c>
      <c r="MMC8" s="354" t="e">
        <f>'[9]15 Yr. Cash Flow'!#REF!</f>
        <v>#REF!</v>
      </c>
      <c r="MME8" s="354" t="e">
        <f>'[9]15 Yr. Cash Flow'!#REF!</f>
        <v>#REF!</v>
      </c>
      <c r="MMG8" s="354" t="e">
        <f>'[9]15 Yr. Cash Flow'!#REF!</f>
        <v>#REF!</v>
      </c>
      <c r="MMI8" s="354" t="e">
        <f>'[9]15 Yr. Cash Flow'!#REF!</f>
        <v>#REF!</v>
      </c>
      <c r="MMK8" s="354" t="e">
        <f>'[9]15 Yr. Cash Flow'!#REF!</f>
        <v>#REF!</v>
      </c>
      <c r="MMM8" s="354" t="e">
        <f>'[9]15 Yr. Cash Flow'!#REF!</f>
        <v>#REF!</v>
      </c>
      <c r="MMO8" s="354" t="e">
        <f>'[9]15 Yr. Cash Flow'!#REF!</f>
        <v>#REF!</v>
      </c>
      <c r="MMQ8" s="354" t="e">
        <f>'[9]15 Yr. Cash Flow'!#REF!</f>
        <v>#REF!</v>
      </c>
      <c r="MMS8" s="354" t="e">
        <f>'[9]15 Yr. Cash Flow'!#REF!</f>
        <v>#REF!</v>
      </c>
      <c r="MMU8" s="354" t="e">
        <f>'[9]15 Yr. Cash Flow'!#REF!</f>
        <v>#REF!</v>
      </c>
      <c r="MMW8" s="354" t="e">
        <f>'[9]15 Yr. Cash Flow'!#REF!</f>
        <v>#REF!</v>
      </c>
      <c r="MMY8" s="354" t="e">
        <f>'[9]15 Yr. Cash Flow'!#REF!</f>
        <v>#REF!</v>
      </c>
      <c r="MNA8" s="354" t="e">
        <f>'[9]15 Yr. Cash Flow'!#REF!</f>
        <v>#REF!</v>
      </c>
      <c r="MNC8" s="354" t="e">
        <f>'[9]15 Yr. Cash Flow'!#REF!</f>
        <v>#REF!</v>
      </c>
      <c r="MNE8" s="354" t="e">
        <f>'[9]15 Yr. Cash Flow'!#REF!</f>
        <v>#REF!</v>
      </c>
      <c r="MNG8" s="354" t="e">
        <f>'[9]15 Yr. Cash Flow'!#REF!</f>
        <v>#REF!</v>
      </c>
      <c r="MNI8" s="354" t="e">
        <f>'[9]15 Yr. Cash Flow'!#REF!</f>
        <v>#REF!</v>
      </c>
      <c r="MNK8" s="354" t="e">
        <f>'[9]15 Yr. Cash Flow'!#REF!</f>
        <v>#REF!</v>
      </c>
      <c r="MNM8" s="354" t="e">
        <f>'[9]15 Yr. Cash Flow'!#REF!</f>
        <v>#REF!</v>
      </c>
      <c r="MNO8" s="354" t="e">
        <f>'[9]15 Yr. Cash Flow'!#REF!</f>
        <v>#REF!</v>
      </c>
      <c r="MNQ8" s="354" t="e">
        <f>'[9]15 Yr. Cash Flow'!#REF!</f>
        <v>#REF!</v>
      </c>
      <c r="MNS8" s="354" t="e">
        <f>'[9]15 Yr. Cash Flow'!#REF!</f>
        <v>#REF!</v>
      </c>
      <c r="MNU8" s="354" t="e">
        <f>'[9]15 Yr. Cash Flow'!#REF!</f>
        <v>#REF!</v>
      </c>
      <c r="MNW8" s="354" t="e">
        <f>'[9]15 Yr. Cash Flow'!#REF!</f>
        <v>#REF!</v>
      </c>
      <c r="MNY8" s="354" t="e">
        <f>'[9]15 Yr. Cash Flow'!#REF!</f>
        <v>#REF!</v>
      </c>
      <c r="MOA8" s="354" t="e">
        <f>'[9]15 Yr. Cash Flow'!#REF!</f>
        <v>#REF!</v>
      </c>
      <c r="MOC8" s="354" t="e">
        <f>'[9]15 Yr. Cash Flow'!#REF!</f>
        <v>#REF!</v>
      </c>
      <c r="MOE8" s="354" t="e">
        <f>'[9]15 Yr. Cash Flow'!#REF!</f>
        <v>#REF!</v>
      </c>
      <c r="MOG8" s="354" t="e">
        <f>'[9]15 Yr. Cash Flow'!#REF!</f>
        <v>#REF!</v>
      </c>
      <c r="MOI8" s="354" t="e">
        <f>'[9]15 Yr. Cash Flow'!#REF!</f>
        <v>#REF!</v>
      </c>
      <c r="MOK8" s="354" t="e">
        <f>'[9]15 Yr. Cash Flow'!#REF!</f>
        <v>#REF!</v>
      </c>
      <c r="MOM8" s="354" t="e">
        <f>'[9]15 Yr. Cash Flow'!#REF!</f>
        <v>#REF!</v>
      </c>
      <c r="MOO8" s="354" t="e">
        <f>'[9]15 Yr. Cash Flow'!#REF!</f>
        <v>#REF!</v>
      </c>
      <c r="MOQ8" s="354" t="e">
        <f>'[9]15 Yr. Cash Flow'!#REF!</f>
        <v>#REF!</v>
      </c>
      <c r="MOS8" s="354" t="e">
        <f>'[9]15 Yr. Cash Flow'!#REF!</f>
        <v>#REF!</v>
      </c>
      <c r="MOU8" s="354" t="e">
        <f>'[9]15 Yr. Cash Flow'!#REF!</f>
        <v>#REF!</v>
      </c>
      <c r="MOW8" s="354" t="e">
        <f>'[9]15 Yr. Cash Flow'!#REF!</f>
        <v>#REF!</v>
      </c>
      <c r="MOY8" s="354" t="e">
        <f>'[9]15 Yr. Cash Flow'!#REF!</f>
        <v>#REF!</v>
      </c>
      <c r="MPA8" s="354" t="e">
        <f>'[9]15 Yr. Cash Flow'!#REF!</f>
        <v>#REF!</v>
      </c>
      <c r="MPC8" s="354" t="e">
        <f>'[9]15 Yr. Cash Flow'!#REF!</f>
        <v>#REF!</v>
      </c>
      <c r="MPE8" s="354" t="e">
        <f>'[9]15 Yr. Cash Flow'!#REF!</f>
        <v>#REF!</v>
      </c>
      <c r="MPG8" s="354" t="e">
        <f>'[9]15 Yr. Cash Flow'!#REF!</f>
        <v>#REF!</v>
      </c>
      <c r="MPI8" s="354" t="e">
        <f>'[9]15 Yr. Cash Flow'!#REF!</f>
        <v>#REF!</v>
      </c>
      <c r="MPK8" s="354" t="e">
        <f>'[9]15 Yr. Cash Flow'!#REF!</f>
        <v>#REF!</v>
      </c>
      <c r="MPM8" s="354" t="e">
        <f>'[9]15 Yr. Cash Flow'!#REF!</f>
        <v>#REF!</v>
      </c>
      <c r="MPO8" s="354" t="e">
        <f>'[9]15 Yr. Cash Flow'!#REF!</f>
        <v>#REF!</v>
      </c>
      <c r="MPQ8" s="354" t="e">
        <f>'[9]15 Yr. Cash Flow'!#REF!</f>
        <v>#REF!</v>
      </c>
      <c r="MPS8" s="354" t="e">
        <f>'[9]15 Yr. Cash Flow'!#REF!</f>
        <v>#REF!</v>
      </c>
      <c r="MPU8" s="354" t="e">
        <f>'[9]15 Yr. Cash Flow'!#REF!</f>
        <v>#REF!</v>
      </c>
      <c r="MPW8" s="354" t="e">
        <f>'[9]15 Yr. Cash Flow'!#REF!</f>
        <v>#REF!</v>
      </c>
      <c r="MPY8" s="354" t="e">
        <f>'[9]15 Yr. Cash Flow'!#REF!</f>
        <v>#REF!</v>
      </c>
      <c r="MQA8" s="354" t="e">
        <f>'[9]15 Yr. Cash Flow'!#REF!</f>
        <v>#REF!</v>
      </c>
      <c r="MQC8" s="354" t="e">
        <f>'[9]15 Yr. Cash Flow'!#REF!</f>
        <v>#REF!</v>
      </c>
      <c r="MQE8" s="354" t="e">
        <f>'[9]15 Yr. Cash Flow'!#REF!</f>
        <v>#REF!</v>
      </c>
      <c r="MQG8" s="354" t="e">
        <f>'[9]15 Yr. Cash Flow'!#REF!</f>
        <v>#REF!</v>
      </c>
      <c r="MQI8" s="354" t="e">
        <f>'[9]15 Yr. Cash Flow'!#REF!</f>
        <v>#REF!</v>
      </c>
      <c r="MQK8" s="354" t="e">
        <f>'[9]15 Yr. Cash Flow'!#REF!</f>
        <v>#REF!</v>
      </c>
      <c r="MQM8" s="354" t="e">
        <f>'[9]15 Yr. Cash Flow'!#REF!</f>
        <v>#REF!</v>
      </c>
      <c r="MQO8" s="354" t="e">
        <f>'[9]15 Yr. Cash Flow'!#REF!</f>
        <v>#REF!</v>
      </c>
      <c r="MQQ8" s="354" t="e">
        <f>'[9]15 Yr. Cash Flow'!#REF!</f>
        <v>#REF!</v>
      </c>
      <c r="MQS8" s="354" t="e">
        <f>'[9]15 Yr. Cash Flow'!#REF!</f>
        <v>#REF!</v>
      </c>
      <c r="MQU8" s="354" t="e">
        <f>'[9]15 Yr. Cash Flow'!#REF!</f>
        <v>#REF!</v>
      </c>
      <c r="MQW8" s="354" t="e">
        <f>'[9]15 Yr. Cash Flow'!#REF!</f>
        <v>#REF!</v>
      </c>
      <c r="MQY8" s="354" t="e">
        <f>'[9]15 Yr. Cash Flow'!#REF!</f>
        <v>#REF!</v>
      </c>
      <c r="MRA8" s="354" t="e">
        <f>'[9]15 Yr. Cash Flow'!#REF!</f>
        <v>#REF!</v>
      </c>
      <c r="MRC8" s="354" t="e">
        <f>'[9]15 Yr. Cash Flow'!#REF!</f>
        <v>#REF!</v>
      </c>
      <c r="MRE8" s="354" t="e">
        <f>'[9]15 Yr. Cash Flow'!#REF!</f>
        <v>#REF!</v>
      </c>
      <c r="MRG8" s="354" t="e">
        <f>'[9]15 Yr. Cash Flow'!#REF!</f>
        <v>#REF!</v>
      </c>
      <c r="MRI8" s="354" t="e">
        <f>'[9]15 Yr. Cash Flow'!#REF!</f>
        <v>#REF!</v>
      </c>
      <c r="MRK8" s="354" t="e">
        <f>'[9]15 Yr. Cash Flow'!#REF!</f>
        <v>#REF!</v>
      </c>
      <c r="MRM8" s="354" t="e">
        <f>'[9]15 Yr. Cash Flow'!#REF!</f>
        <v>#REF!</v>
      </c>
      <c r="MRO8" s="354" t="e">
        <f>'[9]15 Yr. Cash Flow'!#REF!</f>
        <v>#REF!</v>
      </c>
      <c r="MRQ8" s="354" t="e">
        <f>'[9]15 Yr. Cash Flow'!#REF!</f>
        <v>#REF!</v>
      </c>
      <c r="MRS8" s="354" t="e">
        <f>'[9]15 Yr. Cash Flow'!#REF!</f>
        <v>#REF!</v>
      </c>
      <c r="MRU8" s="354" t="e">
        <f>'[9]15 Yr. Cash Flow'!#REF!</f>
        <v>#REF!</v>
      </c>
      <c r="MRW8" s="354" t="e">
        <f>'[9]15 Yr. Cash Flow'!#REF!</f>
        <v>#REF!</v>
      </c>
      <c r="MRY8" s="354" t="e">
        <f>'[9]15 Yr. Cash Flow'!#REF!</f>
        <v>#REF!</v>
      </c>
      <c r="MSA8" s="354" t="e">
        <f>'[9]15 Yr. Cash Flow'!#REF!</f>
        <v>#REF!</v>
      </c>
      <c r="MSC8" s="354" t="e">
        <f>'[9]15 Yr. Cash Flow'!#REF!</f>
        <v>#REF!</v>
      </c>
      <c r="MSE8" s="354" t="e">
        <f>'[9]15 Yr. Cash Flow'!#REF!</f>
        <v>#REF!</v>
      </c>
      <c r="MSG8" s="354" t="e">
        <f>'[9]15 Yr. Cash Flow'!#REF!</f>
        <v>#REF!</v>
      </c>
      <c r="MSI8" s="354" t="e">
        <f>'[9]15 Yr. Cash Flow'!#REF!</f>
        <v>#REF!</v>
      </c>
      <c r="MSK8" s="354" t="e">
        <f>'[9]15 Yr. Cash Flow'!#REF!</f>
        <v>#REF!</v>
      </c>
      <c r="MSM8" s="354" t="e">
        <f>'[9]15 Yr. Cash Flow'!#REF!</f>
        <v>#REF!</v>
      </c>
      <c r="MSO8" s="354" t="e">
        <f>'[9]15 Yr. Cash Flow'!#REF!</f>
        <v>#REF!</v>
      </c>
      <c r="MSQ8" s="354" t="e">
        <f>'[9]15 Yr. Cash Flow'!#REF!</f>
        <v>#REF!</v>
      </c>
      <c r="MSS8" s="354" t="e">
        <f>'[9]15 Yr. Cash Flow'!#REF!</f>
        <v>#REF!</v>
      </c>
      <c r="MSU8" s="354" t="e">
        <f>'[9]15 Yr. Cash Flow'!#REF!</f>
        <v>#REF!</v>
      </c>
      <c r="MSW8" s="354" t="e">
        <f>'[9]15 Yr. Cash Flow'!#REF!</f>
        <v>#REF!</v>
      </c>
      <c r="MSY8" s="354" t="e">
        <f>'[9]15 Yr. Cash Flow'!#REF!</f>
        <v>#REF!</v>
      </c>
      <c r="MTA8" s="354" t="e">
        <f>'[9]15 Yr. Cash Flow'!#REF!</f>
        <v>#REF!</v>
      </c>
      <c r="MTC8" s="354" t="e">
        <f>'[9]15 Yr. Cash Flow'!#REF!</f>
        <v>#REF!</v>
      </c>
      <c r="MTE8" s="354" t="e">
        <f>'[9]15 Yr. Cash Flow'!#REF!</f>
        <v>#REF!</v>
      </c>
      <c r="MTG8" s="354" t="e">
        <f>'[9]15 Yr. Cash Flow'!#REF!</f>
        <v>#REF!</v>
      </c>
      <c r="MTI8" s="354" t="e">
        <f>'[9]15 Yr. Cash Flow'!#REF!</f>
        <v>#REF!</v>
      </c>
      <c r="MTK8" s="354" t="e">
        <f>'[9]15 Yr. Cash Flow'!#REF!</f>
        <v>#REF!</v>
      </c>
      <c r="MTM8" s="354" t="e">
        <f>'[9]15 Yr. Cash Flow'!#REF!</f>
        <v>#REF!</v>
      </c>
      <c r="MTO8" s="354" t="e">
        <f>'[9]15 Yr. Cash Flow'!#REF!</f>
        <v>#REF!</v>
      </c>
      <c r="MTQ8" s="354" t="e">
        <f>'[9]15 Yr. Cash Flow'!#REF!</f>
        <v>#REF!</v>
      </c>
      <c r="MTS8" s="354" t="e">
        <f>'[9]15 Yr. Cash Flow'!#REF!</f>
        <v>#REF!</v>
      </c>
      <c r="MTU8" s="354" t="e">
        <f>'[9]15 Yr. Cash Flow'!#REF!</f>
        <v>#REF!</v>
      </c>
      <c r="MTW8" s="354" t="e">
        <f>'[9]15 Yr. Cash Flow'!#REF!</f>
        <v>#REF!</v>
      </c>
      <c r="MTY8" s="354" t="e">
        <f>'[9]15 Yr. Cash Flow'!#REF!</f>
        <v>#REF!</v>
      </c>
      <c r="MUA8" s="354" t="e">
        <f>'[9]15 Yr. Cash Flow'!#REF!</f>
        <v>#REF!</v>
      </c>
      <c r="MUC8" s="354" t="e">
        <f>'[9]15 Yr. Cash Flow'!#REF!</f>
        <v>#REF!</v>
      </c>
      <c r="MUE8" s="354" t="e">
        <f>'[9]15 Yr. Cash Flow'!#REF!</f>
        <v>#REF!</v>
      </c>
      <c r="MUG8" s="354" t="e">
        <f>'[9]15 Yr. Cash Flow'!#REF!</f>
        <v>#REF!</v>
      </c>
      <c r="MUI8" s="354" t="e">
        <f>'[9]15 Yr. Cash Flow'!#REF!</f>
        <v>#REF!</v>
      </c>
      <c r="MUK8" s="354" t="e">
        <f>'[9]15 Yr. Cash Flow'!#REF!</f>
        <v>#REF!</v>
      </c>
      <c r="MUM8" s="354" t="e">
        <f>'[9]15 Yr. Cash Flow'!#REF!</f>
        <v>#REF!</v>
      </c>
      <c r="MUO8" s="354" t="e">
        <f>'[9]15 Yr. Cash Flow'!#REF!</f>
        <v>#REF!</v>
      </c>
      <c r="MUQ8" s="354" t="e">
        <f>'[9]15 Yr. Cash Flow'!#REF!</f>
        <v>#REF!</v>
      </c>
      <c r="MUS8" s="354" t="e">
        <f>'[9]15 Yr. Cash Flow'!#REF!</f>
        <v>#REF!</v>
      </c>
      <c r="MUU8" s="354" t="e">
        <f>'[9]15 Yr. Cash Flow'!#REF!</f>
        <v>#REF!</v>
      </c>
      <c r="MUW8" s="354" t="e">
        <f>'[9]15 Yr. Cash Flow'!#REF!</f>
        <v>#REF!</v>
      </c>
      <c r="MUY8" s="354" t="e">
        <f>'[9]15 Yr. Cash Flow'!#REF!</f>
        <v>#REF!</v>
      </c>
      <c r="MVA8" s="354" t="e">
        <f>'[9]15 Yr. Cash Flow'!#REF!</f>
        <v>#REF!</v>
      </c>
      <c r="MVC8" s="354" t="e">
        <f>'[9]15 Yr. Cash Flow'!#REF!</f>
        <v>#REF!</v>
      </c>
      <c r="MVE8" s="354" t="e">
        <f>'[9]15 Yr. Cash Flow'!#REF!</f>
        <v>#REF!</v>
      </c>
      <c r="MVG8" s="354" t="e">
        <f>'[9]15 Yr. Cash Flow'!#REF!</f>
        <v>#REF!</v>
      </c>
      <c r="MVI8" s="354" t="e">
        <f>'[9]15 Yr. Cash Flow'!#REF!</f>
        <v>#REF!</v>
      </c>
      <c r="MVK8" s="354" t="e">
        <f>'[9]15 Yr. Cash Flow'!#REF!</f>
        <v>#REF!</v>
      </c>
      <c r="MVM8" s="354" t="e">
        <f>'[9]15 Yr. Cash Flow'!#REF!</f>
        <v>#REF!</v>
      </c>
      <c r="MVO8" s="354" t="e">
        <f>'[9]15 Yr. Cash Flow'!#REF!</f>
        <v>#REF!</v>
      </c>
      <c r="MVQ8" s="354" t="e">
        <f>'[9]15 Yr. Cash Flow'!#REF!</f>
        <v>#REF!</v>
      </c>
      <c r="MVS8" s="354" t="e">
        <f>'[9]15 Yr. Cash Flow'!#REF!</f>
        <v>#REF!</v>
      </c>
      <c r="MVU8" s="354" t="e">
        <f>'[9]15 Yr. Cash Flow'!#REF!</f>
        <v>#REF!</v>
      </c>
      <c r="MVW8" s="354" t="e">
        <f>'[9]15 Yr. Cash Flow'!#REF!</f>
        <v>#REF!</v>
      </c>
      <c r="MVY8" s="354" t="e">
        <f>'[9]15 Yr. Cash Flow'!#REF!</f>
        <v>#REF!</v>
      </c>
      <c r="MWA8" s="354" t="e">
        <f>'[9]15 Yr. Cash Flow'!#REF!</f>
        <v>#REF!</v>
      </c>
      <c r="MWC8" s="354" t="e">
        <f>'[9]15 Yr. Cash Flow'!#REF!</f>
        <v>#REF!</v>
      </c>
      <c r="MWE8" s="354" t="e">
        <f>'[9]15 Yr. Cash Flow'!#REF!</f>
        <v>#REF!</v>
      </c>
      <c r="MWG8" s="354" t="e">
        <f>'[9]15 Yr. Cash Flow'!#REF!</f>
        <v>#REF!</v>
      </c>
      <c r="MWI8" s="354" t="e">
        <f>'[9]15 Yr. Cash Flow'!#REF!</f>
        <v>#REF!</v>
      </c>
      <c r="MWK8" s="354" t="e">
        <f>'[9]15 Yr. Cash Flow'!#REF!</f>
        <v>#REF!</v>
      </c>
      <c r="MWM8" s="354" t="e">
        <f>'[9]15 Yr. Cash Flow'!#REF!</f>
        <v>#REF!</v>
      </c>
      <c r="MWO8" s="354" t="e">
        <f>'[9]15 Yr. Cash Flow'!#REF!</f>
        <v>#REF!</v>
      </c>
      <c r="MWQ8" s="354" t="e">
        <f>'[9]15 Yr. Cash Flow'!#REF!</f>
        <v>#REF!</v>
      </c>
      <c r="MWS8" s="354" t="e">
        <f>'[9]15 Yr. Cash Flow'!#REF!</f>
        <v>#REF!</v>
      </c>
      <c r="MWU8" s="354" t="e">
        <f>'[9]15 Yr. Cash Flow'!#REF!</f>
        <v>#REF!</v>
      </c>
      <c r="MWW8" s="354" t="e">
        <f>'[9]15 Yr. Cash Flow'!#REF!</f>
        <v>#REF!</v>
      </c>
      <c r="MWY8" s="354" t="e">
        <f>'[9]15 Yr. Cash Flow'!#REF!</f>
        <v>#REF!</v>
      </c>
      <c r="MXA8" s="354" t="e">
        <f>'[9]15 Yr. Cash Flow'!#REF!</f>
        <v>#REF!</v>
      </c>
      <c r="MXC8" s="354" t="e">
        <f>'[9]15 Yr. Cash Flow'!#REF!</f>
        <v>#REF!</v>
      </c>
      <c r="MXE8" s="354" t="e">
        <f>'[9]15 Yr. Cash Flow'!#REF!</f>
        <v>#REF!</v>
      </c>
      <c r="MXG8" s="354" t="e">
        <f>'[9]15 Yr. Cash Flow'!#REF!</f>
        <v>#REF!</v>
      </c>
      <c r="MXI8" s="354" t="e">
        <f>'[9]15 Yr. Cash Flow'!#REF!</f>
        <v>#REF!</v>
      </c>
      <c r="MXK8" s="354" t="e">
        <f>'[9]15 Yr. Cash Flow'!#REF!</f>
        <v>#REF!</v>
      </c>
      <c r="MXM8" s="354" t="e">
        <f>'[9]15 Yr. Cash Flow'!#REF!</f>
        <v>#REF!</v>
      </c>
      <c r="MXO8" s="354" t="e">
        <f>'[9]15 Yr. Cash Flow'!#REF!</f>
        <v>#REF!</v>
      </c>
      <c r="MXQ8" s="354" t="e">
        <f>'[9]15 Yr. Cash Flow'!#REF!</f>
        <v>#REF!</v>
      </c>
      <c r="MXS8" s="354" t="e">
        <f>'[9]15 Yr. Cash Flow'!#REF!</f>
        <v>#REF!</v>
      </c>
      <c r="MXU8" s="354" t="e">
        <f>'[9]15 Yr. Cash Flow'!#REF!</f>
        <v>#REF!</v>
      </c>
      <c r="MXW8" s="354" t="e">
        <f>'[9]15 Yr. Cash Flow'!#REF!</f>
        <v>#REF!</v>
      </c>
      <c r="MXY8" s="354" t="e">
        <f>'[9]15 Yr. Cash Flow'!#REF!</f>
        <v>#REF!</v>
      </c>
      <c r="MYA8" s="354" t="e">
        <f>'[9]15 Yr. Cash Flow'!#REF!</f>
        <v>#REF!</v>
      </c>
      <c r="MYC8" s="354" t="e">
        <f>'[9]15 Yr. Cash Flow'!#REF!</f>
        <v>#REF!</v>
      </c>
      <c r="MYE8" s="354" t="e">
        <f>'[9]15 Yr. Cash Flow'!#REF!</f>
        <v>#REF!</v>
      </c>
      <c r="MYG8" s="354" t="e">
        <f>'[9]15 Yr. Cash Flow'!#REF!</f>
        <v>#REF!</v>
      </c>
      <c r="MYI8" s="354" t="e">
        <f>'[9]15 Yr. Cash Flow'!#REF!</f>
        <v>#REF!</v>
      </c>
      <c r="MYK8" s="354" t="e">
        <f>'[9]15 Yr. Cash Flow'!#REF!</f>
        <v>#REF!</v>
      </c>
      <c r="MYM8" s="354" t="e">
        <f>'[9]15 Yr. Cash Flow'!#REF!</f>
        <v>#REF!</v>
      </c>
      <c r="MYO8" s="354" t="e">
        <f>'[9]15 Yr. Cash Flow'!#REF!</f>
        <v>#REF!</v>
      </c>
      <c r="MYQ8" s="354" t="e">
        <f>'[9]15 Yr. Cash Flow'!#REF!</f>
        <v>#REF!</v>
      </c>
      <c r="MYS8" s="354" t="e">
        <f>'[9]15 Yr. Cash Flow'!#REF!</f>
        <v>#REF!</v>
      </c>
      <c r="MYU8" s="354" t="e">
        <f>'[9]15 Yr. Cash Flow'!#REF!</f>
        <v>#REF!</v>
      </c>
      <c r="MYW8" s="354" t="e">
        <f>'[9]15 Yr. Cash Flow'!#REF!</f>
        <v>#REF!</v>
      </c>
      <c r="MYY8" s="354" t="e">
        <f>'[9]15 Yr. Cash Flow'!#REF!</f>
        <v>#REF!</v>
      </c>
      <c r="MZA8" s="354" t="e">
        <f>'[9]15 Yr. Cash Flow'!#REF!</f>
        <v>#REF!</v>
      </c>
      <c r="MZC8" s="354" t="e">
        <f>'[9]15 Yr. Cash Flow'!#REF!</f>
        <v>#REF!</v>
      </c>
      <c r="MZE8" s="354" t="e">
        <f>'[9]15 Yr. Cash Flow'!#REF!</f>
        <v>#REF!</v>
      </c>
      <c r="MZG8" s="354" t="e">
        <f>'[9]15 Yr. Cash Flow'!#REF!</f>
        <v>#REF!</v>
      </c>
      <c r="MZI8" s="354" t="e">
        <f>'[9]15 Yr. Cash Flow'!#REF!</f>
        <v>#REF!</v>
      </c>
      <c r="MZK8" s="354" t="e">
        <f>'[9]15 Yr. Cash Flow'!#REF!</f>
        <v>#REF!</v>
      </c>
      <c r="MZM8" s="354" t="e">
        <f>'[9]15 Yr. Cash Flow'!#REF!</f>
        <v>#REF!</v>
      </c>
      <c r="MZO8" s="354" t="e">
        <f>'[9]15 Yr. Cash Flow'!#REF!</f>
        <v>#REF!</v>
      </c>
      <c r="MZQ8" s="354" t="e">
        <f>'[9]15 Yr. Cash Flow'!#REF!</f>
        <v>#REF!</v>
      </c>
      <c r="MZS8" s="354" t="e">
        <f>'[9]15 Yr. Cash Flow'!#REF!</f>
        <v>#REF!</v>
      </c>
      <c r="MZU8" s="354" t="e">
        <f>'[9]15 Yr. Cash Flow'!#REF!</f>
        <v>#REF!</v>
      </c>
      <c r="MZW8" s="354" t="e">
        <f>'[9]15 Yr. Cash Flow'!#REF!</f>
        <v>#REF!</v>
      </c>
      <c r="MZY8" s="354" t="e">
        <f>'[9]15 Yr. Cash Flow'!#REF!</f>
        <v>#REF!</v>
      </c>
      <c r="NAA8" s="354" t="e">
        <f>'[9]15 Yr. Cash Flow'!#REF!</f>
        <v>#REF!</v>
      </c>
      <c r="NAC8" s="354" t="e">
        <f>'[9]15 Yr. Cash Flow'!#REF!</f>
        <v>#REF!</v>
      </c>
      <c r="NAE8" s="354" t="e">
        <f>'[9]15 Yr. Cash Flow'!#REF!</f>
        <v>#REF!</v>
      </c>
      <c r="NAG8" s="354" t="e">
        <f>'[9]15 Yr. Cash Flow'!#REF!</f>
        <v>#REF!</v>
      </c>
      <c r="NAI8" s="354" t="e">
        <f>'[9]15 Yr. Cash Flow'!#REF!</f>
        <v>#REF!</v>
      </c>
      <c r="NAK8" s="354" t="e">
        <f>'[9]15 Yr. Cash Flow'!#REF!</f>
        <v>#REF!</v>
      </c>
      <c r="NAM8" s="354" t="e">
        <f>'[9]15 Yr. Cash Flow'!#REF!</f>
        <v>#REF!</v>
      </c>
      <c r="NAO8" s="354" t="e">
        <f>'[9]15 Yr. Cash Flow'!#REF!</f>
        <v>#REF!</v>
      </c>
      <c r="NAQ8" s="354" t="e">
        <f>'[9]15 Yr. Cash Flow'!#REF!</f>
        <v>#REF!</v>
      </c>
      <c r="NAS8" s="354" t="e">
        <f>'[9]15 Yr. Cash Flow'!#REF!</f>
        <v>#REF!</v>
      </c>
      <c r="NAU8" s="354" t="e">
        <f>'[9]15 Yr. Cash Flow'!#REF!</f>
        <v>#REF!</v>
      </c>
      <c r="NAW8" s="354" t="e">
        <f>'[9]15 Yr. Cash Flow'!#REF!</f>
        <v>#REF!</v>
      </c>
      <c r="NAY8" s="354" t="e">
        <f>'[9]15 Yr. Cash Flow'!#REF!</f>
        <v>#REF!</v>
      </c>
      <c r="NBA8" s="354" t="e">
        <f>'[9]15 Yr. Cash Flow'!#REF!</f>
        <v>#REF!</v>
      </c>
      <c r="NBC8" s="354" t="e">
        <f>'[9]15 Yr. Cash Flow'!#REF!</f>
        <v>#REF!</v>
      </c>
      <c r="NBE8" s="354" t="e">
        <f>'[9]15 Yr. Cash Flow'!#REF!</f>
        <v>#REF!</v>
      </c>
      <c r="NBG8" s="354" t="e">
        <f>'[9]15 Yr. Cash Flow'!#REF!</f>
        <v>#REF!</v>
      </c>
      <c r="NBI8" s="354" t="e">
        <f>'[9]15 Yr. Cash Flow'!#REF!</f>
        <v>#REF!</v>
      </c>
      <c r="NBK8" s="354" t="e">
        <f>'[9]15 Yr. Cash Flow'!#REF!</f>
        <v>#REF!</v>
      </c>
      <c r="NBM8" s="354" t="e">
        <f>'[9]15 Yr. Cash Flow'!#REF!</f>
        <v>#REF!</v>
      </c>
      <c r="NBO8" s="354" t="e">
        <f>'[9]15 Yr. Cash Flow'!#REF!</f>
        <v>#REF!</v>
      </c>
      <c r="NBQ8" s="354" t="e">
        <f>'[9]15 Yr. Cash Flow'!#REF!</f>
        <v>#REF!</v>
      </c>
      <c r="NBS8" s="354" t="e">
        <f>'[9]15 Yr. Cash Flow'!#REF!</f>
        <v>#REF!</v>
      </c>
      <c r="NBU8" s="354" t="e">
        <f>'[9]15 Yr. Cash Flow'!#REF!</f>
        <v>#REF!</v>
      </c>
      <c r="NBW8" s="354" t="e">
        <f>'[9]15 Yr. Cash Flow'!#REF!</f>
        <v>#REF!</v>
      </c>
      <c r="NBY8" s="354" t="e">
        <f>'[9]15 Yr. Cash Flow'!#REF!</f>
        <v>#REF!</v>
      </c>
      <c r="NCA8" s="354" t="e">
        <f>'[9]15 Yr. Cash Flow'!#REF!</f>
        <v>#REF!</v>
      </c>
      <c r="NCC8" s="354" t="e">
        <f>'[9]15 Yr. Cash Flow'!#REF!</f>
        <v>#REF!</v>
      </c>
      <c r="NCE8" s="354" t="e">
        <f>'[9]15 Yr. Cash Flow'!#REF!</f>
        <v>#REF!</v>
      </c>
      <c r="NCG8" s="354" t="e">
        <f>'[9]15 Yr. Cash Flow'!#REF!</f>
        <v>#REF!</v>
      </c>
      <c r="NCI8" s="354" t="e">
        <f>'[9]15 Yr. Cash Flow'!#REF!</f>
        <v>#REF!</v>
      </c>
      <c r="NCK8" s="354" t="e">
        <f>'[9]15 Yr. Cash Flow'!#REF!</f>
        <v>#REF!</v>
      </c>
      <c r="NCM8" s="354" t="e">
        <f>'[9]15 Yr. Cash Flow'!#REF!</f>
        <v>#REF!</v>
      </c>
      <c r="NCO8" s="354" t="e">
        <f>'[9]15 Yr. Cash Flow'!#REF!</f>
        <v>#REF!</v>
      </c>
      <c r="NCQ8" s="354" t="e">
        <f>'[9]15 Yr. Cash Flow'!#REF!</f>
        <v>#REF!</v>
      </c>
      <c r="NCS8" s="354" t="e">
        <f>'[9]15 Yr. Cash Flow'!#REF!</f>
        <v>#REF!</v>
      </c>
      <c r="NCU8" s="354" t="e">
        <f>'[9]15 Yr. Cash Flow'!#REF!</f>
        <v>#REF!</v>
      </c>
      <c r="NCW8" s="354" t="e">
        <f>'[9]15 Yr. Cash Flow'!#REF!</f>
        <v>#REF!</v>
      </c>
      <c r="NCY8" s="354" t="e">
        <f>'[9]15 Yr. Cash Flow'!#REF!</f>
        <v>#REF!</v>
      </c>
      <c r="NDA8" s="354" t="e">
        <f>'[9]15 Yr. Cash Flow'!#REF!</f>
        <v>#REF!</v>
      </c>
      <c r="NDC8" s="354" t="e">
        <f>'[9]15 Yr. Cash Flow'!#REF!</f>
        <v>#REF!</v>
      </c>
      <c r="NDE8" s="354" t="e">
        <f>'[9]15 Yr. Cash Flow'!#REF!</f>
        <v>#REF!</v>
      </c>
      <c r="NDG8" s="354" t="e">
        <f>'[9]15 Yr. Cash Flow'!#REF!</f>
        <v>#REF!</v>
      </c>
      <c r="NDI8" s="354" t="e">
        <f>'[9]15 Yr. Cash Flow'!#REF!</f>
        <v>#REF!</v>
      </c>
      <c r="NDK8" s="354" t="e">
        <f>'[9]15 Yr. Cash Flow'!#REF!</f>
        <v>#REF!</v>
      </c>
      <c r="NDM8" s="354" t="e">
        <f>'[9]15 Yr. Cash Flow'!#REF!</f>
        <v>#REF!</v>
      </c>
      <c r="NDO8" s="354" t="e">
        <f>'[9]15 Yr. Cash Flow'!#REF!</f>
        <v>#REF!</v>
      </c>
      <c r="NDQ8" s="354" t="e">
        <f>'[9]15 Yr. Cash Flow'!#REF!</f>
        <v>#REF!</v>
      </c>
      <c r="NDS8" s="354" t="e">
        <f>'[9]15 Yr. Cash Flow'!#REF!</f>
        <v>#REF!</v>
      </c>
      <c r="NDU8" s="354" t="e">
        <f>'[9]15 Yr. Cash Flow'!#REF!</f>
        <v>#REF!</v>
      </c>
      <c r="NDW8" s="354" t="e">
        <f>'[9]15 Yr. Cash Flow'!#REF!</f>
        <v>#REF!</v>
      </c>
      <c r="NDY8" s="354" t="e">
        <f>'[9]15 Yr. Cash Flow'!#REF!</f>
        <v>#REF!</v>
      </c>
      <c r="NEA8" s="354" t="e">
        <f>'[9]15 Yr. Cash Flow'!#REF!</f>
        <v>#REF!</v>
      </c>
      <c r="NEC8" s="354" t="e">
        <f>'[9]15 Yr. Cash Flow'!#REF!</f>
        <v>#REF!</v>
      </c>
      <c r="NEE8" s="354" t="e">
        <f>'[9]15 Yr. Cash Flow'!#REF!</f>
        <v>#REF!</v>
      </c>
      <c r="NEG8" s="354" t="e">
        <f>'[9]15 Yr. Cash Flow'!#REF!</f>
        <v>#REF!</v>
      </c>
      <c r="NEI8" s="354" t="e">
        <f>'[9]15 Yr. Cash Flow'!#REF!</f>
        <v>#REF!</v>
      </c>
      <c r="NEK8" s="354" t="e">
        <f>'[9]15 Yr. Cash Flow'!#REF!</f>
        <v>#REF!</v>
      </c>
      <c r="NEM8" s="354" t="e">
        <f>'[9]15 Yr. Cash Flow'!#REF!</f>
        <v>#REF!</v>
      </c>
      <c r="NEO8" s="354" t="e">
        <f>'[9]15 Yr. Cash Flow'!#REF!</f>
        <v>#REF!</v>
      </c>
      <c r="NEQ8" s="354" t="e">
        <f>'[9]15 Yr. Cash Flow'!#REF!</f>
        <v>#REF!</v>
      </c>
      <c r="NES8" s="354" t="e">
        <f>'[9]15 Yr. Cash Flow'!#REF!</f>
        <v>#REF!</v>
      </c>
      <c r="NEU8" s="354" t="e">
        <f>'[9]15 Yr. Cash Flow'!#REF!</f>
        <v>#REF!</v>
      </c>
      <c r="NEW8" s="354" t="e">
        <f>'[9]15 Yr. Cash Flow'!#REF!</f>
        <v>#REF!</v>
      </c>
      <c r="NEY8" s="354" t="e">
        <f>'[9]15 Yr. Cash Flow'!#REF!</f>
        <v>#REF!</v>
      </c>
      <c r="NFA8" s="354" t="e">
        <f>'[9]15 Yr. Cash Flow'!#REF!</f>
        <v>#REF!</v>
      </c>
      <c r="NFC8" s="354" t="e">
        <f>'[9]15 Yr. Cash Flow'!#REF!</f>
        <v>#REF!</v>
      </c>
      <c r="NFE8" s="354" t="e">
        <f>'[9]15 Yr. Cash Flow'!#REF!</f>
        <v>#REF!</v>
      </c>
      <c r="NFG8" s="354" t="e">
        <f>'[9]15 Yr. Cash Flow'!#REF!</f>
        <v>#REF!</v>
      </c>
      <c r="NFI8" s="354" t="e">
        <f>'[9]15 Yr. Cash Flow'!#REF!</f>
        <v>#REF!</v>
      </c>
      <c r="NFK8" s="354" t="e">
        <f>'[9]15 Yr. Cash Flow'!#REF!</f>
        <v>#REF!</v>
      </c>
      <c r="NFM8" s="354" t="e">
        <f>'[9]15 Yr. Cash Flow'!#REF!</f>
        <v>#REF!</v>
      </c>
      <c r="NFO8" s="354" t="e">
        <f>'[9]15 Yr. Cash Flow'!#REF!</f>
        <v>#REF!</v>
      </c>
      <c r="NFQ8" s="354" t="e">
        <f>'[9]15 Yr. Cash Flow'!#REF!</f>
        <v>#REF!</v>
      </c>
      <c r="NFS8" s="354" t="e">
        <f>'[9]15 Yr. Cash Flow'!#REF!</f>
        <v>#REF!</v>
      </c>
      <c r="NFU8" s="354" t="e">
        <f>'[9]15 Yr. Cash Flow'!#REF!</f>
        <v>#REF!</v>
      </c>
      <c r="NFW8" s="354" t="e">
        <f>'[9]15 Yr. Cash Flow'!#REF!</f>
        <v>#REF!</v>
      </c>
      <c r="NFY8" s="354" t="e">
        <f>'[9]15 Yr. Cash Flow'!#REF!</f>
        <v>#REF!</v>
      </c>
      <c r="NGA8" s="354" t="e">
        <f>'[9]15 Yr. Cash Flow'!#REF!</f>
        <v>#REF!</v>
      </c>
      <c r="NGC8" s="354" t="e">
        <f>'[9]15 Yr. Cash Flow'!#REF!</f>
        <v>#REF!</v>
      </c>
      <c r="NGE8" s="354" t="e">
        <f>'[9]15 Yr. Cash Flow'!#REF!</f>
        <v>#REF!</v>
      </c>
      <c r="NGG8" s="354" t="e">
        <f>'[9]15 Yr. Cash Flow'!#REF!</f>
        <v>#REF!</v>
      </c>
      <c r="NGI8" s="354" t="e">
        <f>'[9]15 Yr. Cash Flow'!#REF!</f>
        <v>#REF!</v>
      </c>
      <c r="NGK8" s="354" t="e">
        <f>'[9]15 Yr. Cash Flow'!#REF!</f>
        <v>#REF!</v>
      </c>
      <c r="NGM8" s="354" t="e">
        <f>'[9]15 Yr. Cash Flow'!#REF!</f>
        <v>#REF!</v>
      </c>
      <c r="NGO8" s="354" t="e">
        <f>'[9]15 Yr. Cash Flow'!#REF!</f>
        <v>#REF!</v>
      </c>
      <c r="NGQ8" s="354" t="e">
        <f>'[9]15 Yr. Cash Flow'!#REF!</f>
        <v>#REF!</v>
      </c>
      <c r="NGS8" s="354" t="e">
        <f>'[9]15 Yr. Cash Flow'!#REF!</f>
        <v>#REF!</v>
      </c>
      <c r="NGU8" s="354" t="e">
        <f>'[9]15 Yr. Cash Flow'!#REF!</f>
        <v>#REF!</v>
      </c>
      <c r="NGW8" s="354" t="e">
        <f>'[9]15 Yr. Cash Flow'!#REF!</f>
        <v>#REF!</v>
      </c>
      <c r="NGY8" s="354" t="e">
        <f>'[9]15 Yr. Cash Flow'!#REF!</f>
        <v>#REF!</v>
      </c>
      <c r="NHA8" s="354" t="e">
        <f>'[9]15 Yr. Cash Flow'!#REF!</f>
        <v>#REF!</v>
      </c>
      <c r="NHC8" s="354" t="e">
        <f>'[9]15 Yr. Cash Flow'!#REF!</f>
        <v>#REF!</v>
      </c>
      <c r="NHE8" s="354" t="e">
        <f>'[9]15 Yr. Cash Flow'!#REF!</f>
        <v>#REF!</v>
      </c>
      <c r="NHG8" s="354" t="e">
        <f>'[9]15 Yr. Cash Flow'!#REF!</f>
        <v>#REF!</v>
      </c>
      <c r="NHI8" s="354" t="e">
        <f>'[9]15 Yr. Cash Flow'!#REF!</f>
        <v>#REF!</v>
      </c>
      <c r="NHK8" s="354" t="e">
        <f>'[9]15 Yr. Cash Flow'!#REF!</f>
        <v>#REF!</v>
      </c>
      <c r="NHM8" s="354" t="e">
        <f>'[9]15 Yr. Cash Flow'!#REF!</f>
        <v>#REF!</v>
      </c>
      <c r="NHO8" s="354" t="e">
        <f>'[9]15 Yr. Cash Flow'!#REF!</f>
        <v>#REF!</v>
      </c>
      <c r="NHQ8" s="354" t="e">
        <f>'[9]15 Yr. Cash Flow'!#REF!</f>
        <v>#REF!</v>
      </c>
      <c r="NHS8" s="354" t="e">
        <f>'[9]15 Yr. Cash Flow'!#REF!</f>
        <v>#REF!</v>
      </c>
      <c r="NHU8" s="354" t="e">
        <f>'[9]15 Yr. Cash Flow'!#REF!</f>
        <v>#REF!</v>
      </c>
      <c r="NHW8" s="354" t="e">
        <f>'[9]15 Yr. Cash Flow'!#REF!</f>
        <v>#REF!</v>
      </c>
      <c r="NHY8" s="354" t="e">
        <f>'[9]15 Yr. Cash Flow'!#REF!</f>
        <v>#REF!</v>
      </c>
      <c r="NIA8" s="354" t="e">
        <f>'[9]15 Yr. Cash Flow'!#REF!</f>
        <v>#REF!</v>
      </c>
      <c r="NIC8" s="354" t="e">
        <f>'[9]15 Yr. Cash Flow'!#REF!</f>
        <v>#REF!</v>
      </c>
      <c r="NIE8" s="354" t="e">
        <f>'[9]15 Yr. Cash Flow'!#REF!</f>
        <v>#REF!</v>
      </c>
      <c r="NIG8" s="354" t="e">
        <f>'[9]15 Yr. Cash Flow'!#REF!</f>
        <v>#REF!</v>
      </c>
      <c r="NII8" s="354" t="e">
        <f>'[9]15 Yr. Cash Flow'!#REF!</f>
        <v>#REF!</v>
      </c>
      <c r="NIK8" s="354" t="e">
        <f>'[9]15 Yr. Cash Flow'!#REF!</f>
        <v>#REF!</v>
      </c>
      <c r="NIM8" s="354" t="e">
        <f>'[9]15 Yr. Cash Flow'!#REF!</f>
        <v>#REF!</v>
      </c>
      <c r="NIO8" s="354" t="e">
        <f>'[9]15 Yr. Cash Flow'!#REF!</f>
        <v>#REF!</v>
      </c>
      <c r="NIQ8" s="354" t="e">
        <f>'[9]15 Yr. Cash Flow'!#REF!</f>
        <v>#REF!</v>
      </c>
      <c r="NIS8" s="354" t="e">
        <f>'[9]15 Yr. Cash Flow'!#REF!</f>
        <v>#REF!</v>
      </c>
      <c r="NIU8" s="354" t="e">
        <f>'[9]15 Yr. Cash Flow'!#REF!</f>
        <v>#REF!</v>
      </c>
      <c r="NIW8" s="354" t="e">
        <f>'[9]15 Yr. Cash Flow'!#REF!</f>
        <v>#REF!</v>
      </c>
      <c r="NIY8" s="354" t="e">
        <f>'[9]15 Yr. Cash Flow'!#REF!</f>
        <v>#REF!</v>
      </c>
      <c r="NJA8" s="354" t="e">
        <f>'[9]15 Yr. Cash Flow'!#REF!</f>
        <v>#REF!</v>
      </c>
      <c r="NJC8" s="354" t="e">
        <f>'[9]15 Yr. Cash Flow'!#REF!</f>
        <v>#REF!</v>
      </c>
      <c r="NJE8" s="354" t="e">
        <f>'[9]15 Yr. Cash Flow'!#REF!</f>
        <v>#REF!</v>
      </c>
      <c r="NJG8" s="354" t="e">
        <f>'[9]15 Yr. Cash Flow'!#REF!</f>
        <v>#REF!</v>
      </c>
      <c r="NJI8" s="354" t="e">
        <f>'[9]15 Yr. Cash Flow'!#REF!</f>
        <v>#REF!</v>
      </c>
      <c r="NJK8" s="354" t="e">
        <f>'[9]15 Yr. Cash Flow'!#REF!</f>
        <v>#REF!</v>
      </c>
      <c r="NJM8" s="354" t="e">
        <f>'[9]15 Yr. Cash Flow'!#REF!</f>
        <v>#REF!</v>
      </c>
      <c r="NJO8" s="354" t="e">
        <f>'[9]15 Yr. Cash Flow'!#REF!</f>
        <v>#REF!</v>
      </c>
      <c r="NJQ8" s="354" t="e">
        <f>'[9]15 Yr. Cash Flow'!#REF!</f>
        <v>#REF!</v>
      </c>
      <c r="NJS8" s="354" t="e">
        <f>'[9]15 Yr. Cash Flow'!#REF!</f>
        <v>#REF!</v>
      </c>
      <c r="NJU8" s="354" t="e">
        <f>'[9]15 Yr. Cash Flow'!#REF!</f>
        <v>#REF!</v>
      </c>
      <c r="NJW8" s="354" t="e">
        <f>'[9]15 Yr. Cash Flow'!#REF!</f>
        <v>#REF!</v>
      </c>
      <c r="NJY8" s="354" t="e">
        <f>'[9]15 Yr. Cash Flow'!#REF!</f>
        <v>#REF!</v>
      </c>
      <c r="NKA8" s="354" t="e">
        <f>'[9]15 Yr. Cash Flow'!#REF!</f>
        <v>#REF!</v>
      </c>
      <c r="NKC8" s="354" t="e">
        <f>'[9]15 Yr. Cash Flow'!#REF!</f>
        <v>#REF!</v>
      </c>
      <c r="NKE8" s="354" t="e">
        <f>'[9]15 Yr. Cash Flow'!#REF!</f>
        <v>#REF!</v>
      </c>
      <c r="NKG8" s="354" t="e">
        <f>'[9]15 Yr. Cash Flow'!#REF!</f>
        <v>#REF!</v>
      </c>
      <c r="NKI8" s="354" t="e">
        <f>'[9]15 Yr. Cash Flow'!#REF!</f>
        <v>#REF!</v>
      </c>
      <c r="NKK8" s="354" t="e">
        <f>'[9]15 Yr. Cash Flow'!#REF!</f>
        <v>#REF!</v>
      </c>
      <c r="NKM8" s="354" t="e">
        <f>'[9]15 Yr. Cash Flow'!#REF!</f>
        <v>#REF!</v>
      </c>
      <c r="NKO8" s="354" t="e">
        <f>'[9]15 Yr. Cash Flow'!#REF!</f>
        <v>#REF!</v>
      </c>
      <c r="NKQ8" s="354" t="e">
        <f>'[9]15 Yr. Cash Flow'!#REF!</f>
        <v>#REF!</v>
      </c>
      <c r="NKS8" s="354" t="e">
        <f>'[9]15 Yr. Cash Flow'!#REF!</f>
        <v>#REF!</v>
      </c>
      <c r="NKU8" s="354" t="e">
        <f>'[9]15 Yr. Cash Flow'!#REF!</f>
        <v>#REF!</v>
      </c>
      <c r="NKW8" s="354" t="e">
        <f>'[9]15 Yr. Cash Flow'!#REF!</f>
        <v>#REF!</v>
      </c>
      <c r="NKY8" s="354" t="e">
        <f>'[9]15 Yr. Cash Flow'!#REF!</f>
        <v>#REF!</v>
      </c>
      <c r="NLA8" s="354" t="e">
        <f>'[9]15 Yr. Cash Flow'!#REF!</f>
        <v>#REF!</v>
      </c>
      <c r="NLC8" s="354" t="e">
        <f>'[9]15 Yr. Cash Flow'!#REF!</f>
        <v>#REF!</v>
      </c>
      <c r="NLE8" s="354" t="e">
        <f>'[9]15 Yr. Cash Flow'!#REF!</f>
        <v>#REF!</v>
      </c>
      <c r="NLG8" s="354" t="e">
        <f>'[9]15 Yr. Cash Flow'!#REF!</f>
        <v>#REF!</v>
      </c>
      <c r="NLI8" s="354" t="e">
        <f>'[9]15 Yr. Cash Flow'!#REF!</f>
        <v>#REF!</v>
      </c>
      <c r="NLK8" s="354" t="e">
        <f>'[9]15 Yr. Cash Flow'!#REF!</f>
        <v>#REF!</v>
      </c>
      <c r="NLM8" s="354" t="e">
        <f>'[9]15 Yr. Cash Flow'!#REF!</f>
        <v>#REF!</v>
      </c>
      <c r="NLO8" s="354" t="e">
        <f>'[9]15 Yr. Cash Flow'!#REF!</f>
        <v>#REF!</v>
      </c>
      <c r="NLQ8" s="354" t="e">
        <f>'[9]15 Yr. Cash Flow'!#REF!</f>
        <v>#REF!</v>
      </c>
      <c r="NLS8" s="354" t="e">
        <f>'[9]15 Yr. Cash Flow'!#REF!</f>
        <v>#REF!</v>
      </c>
      <c r="NLU8" s="354" t="e">
        <f>'[9]15 Yr. Cash Flow'!#REF!</f>
        <v>#REF!</v>
      </c>
      <c r="NLW8" s="354" t="e">
        <f>'[9]15 Yr. Cash Flow'!#REF!</f>
        <v>#REF!</v>
      </c>
      <c r="NLY8" s="354" t="e">
        <f>'[9]15 Yr. Cash Flow'!#REF!</f>
        <v>#REF!</v>
      </c>
      <c r="NMA8" s="354" t="e">
        <f>'[9]15 Yr. Cash Flow'!#REF!</f>
        <v>#REF!</v>
      </c>
      <c r="NMC8" s="354" t="e">
        <f>'[9]15 Yr. Cash Flow'!#REF!</f>
        <v>#REF!</v>
      </c>
      <c r="NME8" s="354" t="e">
        <f>'[9]15 Yr. Cash Flow'!#REF!</f>
        <v>#REF!</v>
      </c>
      <c r="NMG8" s="354" t="e">
        <f>'[9]15 Yr. Cash Flow'!#REF!</f>
        <v>#REF!</v>
      </c>
      <c r="NMI8" s="354" t="e">
        <f>'[9]15 Yr. Cash Flow'!#REF!</f>
        <v>#REF!</v>
      </c>
      <c r="NMK8" s="354" t="e">
        <f>'[9]15 Yr. Cash Flow'!#REF!</f>
        <v>#REF!</v>
      </c>
      <c r="NMM8" s="354" t="e">
        <f>'[9]15 Yr. Cash Flow'!#REF!</f>
        <v>#REF!</v>
      </c>
      <c r="NMO8" s="354" t="e">
        <f>'[9]15 Yr. Cash Flow'!#REF!</f>
        <v>#REF!</v>
      </c>
      <c r="NMQ8" s="354" t="e">
        <f>'[9]15 Yr. Cash Flow'!#REF!</f>
        <v>#REF!</v>
      </c>
      <c r="NMS8" s="354" t="e">
        <f>'[9]15 Yr. Cash Flow'!#REF!</f>
        <v>#REF!</v>
      </c>
      <c r="NMU8" s="354" t="e">
        <f>'[9]15 Yr. Cash Flow'!#REF!</f>
        <v>#REF!</v>
      </c>
      <c r="NMW8" s="354" t="e">
        <f>'[9]15 Yr. Cash Flow'!#REF!</f>
        <v>#REF!</v>
      </c>
      <c r="NMY8" s="354" t="e">
        <f>'[9]15 Yr. Cash Flow'!#REF!</f>
        <v>#REF!</v>
      </c>
      <c r="NNA8" s="354" t="e">
        <f>'[9]15 Yr. Cash Flow'!#REF!</f>
        <v>#REF!</v>
      </c>
      <c r="NNC8" s="354" t="e">
        <f>'[9]15 Yr. Cash Flow'!#REF!</f>
        <v>#REF!</v>
      </c>
      <c r="NNE8" s="354" t="e">
        <f>'[9]15 Yr. Cash Flow'!#REF!</f>
        <v>#REF!</v>
      </c>
      <c r="NNG8" s="354" t="e">
        <f>'[9]15 Yr. Cash Flow'!#REF!</f>
        <v>#REF!</v>
      </c>
      <c r="NNI8" s="354" t="e">
        <f>'[9]15 Yr. Cash Flow'!#REF!</f>
        <v>#REF!</v>
      </c>
      <c r="NNK8" s="354" t="e">
        <f>'[9]15 Yr. Cash Flow'!#REF!</f>
        <v>#REF!</v>
      </c>
      <c r="NNM8" s="354" t="e">
        <f>'[9]15 Yr. Cash Flow'!#REF!</f>
        <v>#REF!</v>
      </c>
      <c r="NNO8" s="354" t="e">
        <f>'[9]15 Yr. Cash Flow'!#REF!</f>
        <v>#REF!</v>
      </c>
      <c r="NNQ8" s="354" t="e">
        <f>'[9]15 Yr. Cash Flow'!#REF!</f>
        <v>#REF!</v>
      </c>
      <c r="NNS8" s="354" t="e">
        <f>'[9]15 Yr. Cash Flow'!#REF!</f>
        <v>#REF!</v>
      </c>
      <c r="NNU8" s="354" t="e">
        <f>'[9]15 Yr. Cash Flow'!#REF!</f>
        <v>#REF!</v>
      </c>
      <c r="NNW8" s="354" t="e">
        <f>'[9]15 Yr. Cash Flow'!#REF!</f>
        <v>#REF!</v>
      </c>
      <c r="NNY8" s="354" t="e">
        <f>'[9]15 Yr. Cash Flow'!#REF!</f>
        <v>#REF!</v>
      </c>
      <c r="NOA8" s="354" t="e">
        <f>'[9]15 Yr. Cash Flow'!#REF!</f>
        <v>#REF!</v>
      </c>
      <c r="NOC8" s="354" t="e">
        <f>'[9]15 Yr. Cash Flow'!#REF!</f>
        <v>#REF!</v>
      </c>
      <c r="NOE8" s="354" t="e">
        <f>'[9]15 Yr. Cash Flow'!#REF!</f>
        <v>#REF!</v>
      </c>
      <c r="NOG8" s="354" t="e">
        <f>'[9]15 Yr. Cash Flow'!#REF!</f>
        <v>#REF!</v>
      </c>
      <c r="NOI8" s="354" t="e">
        <f>'[9]15 Yr. Cash Flow'!#REF!</f>
        <v>#REF!</v>
      </c>
      <c r="NOK8" s="354" t="e">
        <f>'[9]15 Yr. Cash Flow'!#REF!</f>
        <v>#REF!</v>
      </c>
      <c r="NOM8" s="354" t="e">
        <f>'[9]15 Yr. Cash Flow'!#REF!</f>
        <v>#REF!</v>
      </c>
      <c r="NOO8" s="354" t="e">
        <f>'[9]15 Yr. Cash Flow'!#REF!</f>
        <v>#REF!</v>
      </c>
      <c r="NOQ8" s="354" t="e">
        <f>'[9]15 Yr. Cash Flow'!#REF!</f>
        <v>#REF!</v>
      </c>
      <c r="NOS8" s="354" t="e">
        <f>'[9]15 Yr. Cash Flow'!#REF!</f>
        <v>#REF!</v>
      </c>
      <c r="NOU8" s="354" t="e">
        <f>'[9]15 Yr. Cash Flow'!#REF!</f>
        <v>#REF!</v>
      </c>
      <c r="NOW8" s="354" t="e">
        <f>'[9]15 Yr. Cash Flow'!#REF!</f>
        <v>#REF!</v>
      </c>
      <c r="NOY8" s="354" t="e">
        <f>'[9]15 Yr. Cash Flow'!#REF!</f>
        <v>#REF!</v>
      </c>
      <c r="NPA8" s="354" t="e">
        <f>'[9]15 Yr. Cash Flow'!#REF!</f>
        <v>#REF!</v>
      </c>
      <c r="NPC8" s="354" t="e">
        <f>'[9]15 Yr. Cash Flow'!#REF!</f>
        <v>#REF!</v>
      </c>
      <c r="NPE8" s="354" t="e">
        <f>'[9]15 Yr. Cash Flow'!#REF!</f>
        <v>#REF!</v>
      </c>
      <c r="NPG8" s="354" t="e">
        <f>'[9]15 Yr. Cash Flow'!#REF!</f>
        <v>#REF!</v>
      </c>
      <c r="NPI8" s="354" t="e">
        <f>'[9]15 Yr. Cash Flow'!#REF!</f>
        <v>#REF!</v>
      </c>
      <c r="NPK8" s="354" t="e">
        <f>'[9]15 Yr. Cash Flow'!#REF!</f>
        <v>#REF!</v>
      </c>
      <c r="NPM8" s="354" t="e">
        <f>'[9]15 Yr. Cash Flow'!#REF!</f>
        <v>#REF!</v>
      </c>
      <c r="NPO8" s="354" t="e">
        <f>'[9]15 Yr. Cash Flow'!#REF!</f>
        <v>#REF!</v>
      </c>
      <c r="NPQ8" s="354" t="e">
        <f>'[9]15 Yr. Cash Flow'!#REF!</f>
        <v>#REF!</v>
      </c>
      <c r="NPS8" s="354" t="e">
        <f>'[9]15 Yr. Cash Flow'!#REF!</f>
        <v>#REF!</v>
      </c>
      <c r="NPU8" s="354" t="e">
        <f>'[9]15 Yr. Cash Flow'!#REF!</f>
        <v>#REF!</v>
      </c>
      <c r="NPW8" s="354" t="e">
        <f>'[9]15 Yr. Cash Flow'!#REF!</f>
        <v>#REF!</v>
      </c>
      <c r="NPY8" s="354" t="e">
        <f>'[9]15 Yr. Cash Flow'!#REF!</f>
        <v>#REF!</v>
      </c>
      <c r="NQA8" s="354" t="e">
        <f>'[9]15 Yr. Cash Flow'!#REF!</f>
        <v>#REF!</v>
      </c>
      <c r="NQC8" s="354" t="e">
        <f>'[9]15 Yr. Cash Flow'!#REF!</f>
        <v>#REF!</v>
      </c>
      <c r="NQE8" s="354" t="e">
        <f>'[9]15 Yr. Cash Flow'!#REF!</f>
        <v>#REF!</v>
      </c>
      <c r="NQG8" s="354" t="e">
        <f>'[9]15 Yr. Cash Flow'!#REF!</f>
        <v>#REF!</v>
      </c>
      <c r="NQI8" s="354" t="e">
        <f>'[9]15 Yr. Cash Flow'!#REF!</f>
        <v>#REF!</v>
      </c>
      <c r="NQK8" s="354" t="e">
        <f>'[9]15 Yr. Cash Flow'!#REF!</f>
        <v>#REF!</v>
      </c>
      <c r="NQM8" s="354" t="e">
        <f>'[9]15 Yr. Cash Flow'!#REF!</f>
        <v>#REF!</v>
      </c>
      <c r="NQO8" s="354" t="e">
        <f>'[9]15 Yr. Cash Flow'!#REF!</f>
        <v>#REF!</v>
      </c>
      <c r="NQQ8" s="354" t="e">
        <f>'[9]15 Yr. Cash Flow'!#REF!</f>
        <v>#REF!</v>
      </c>
      <c r="NQS8" s="354" t="e">
        <f>'[9]15 Yr. Cash Flow'!#REF!</f>
        <v>#REF!</v>
      </c>
      <c r="NQU8" s="354" t="e">
        <f>'[9]15 Yr. Cash Flow'!#REF!</f>
        <v>#REF!</v>
      </c>
      <c r="NQW8" s="354" t="e">
        <f>'[9]15 Yr. Cash Flow'!#REF!</f>
        <v>#REF!</v>
      </c>
      <c r="NQY8" s="354" t="e">
        <f>'[9]15 Yr. Cash Flow'!#REF!</f>
        <v>#REF!</v>
      </c>
      <c r="NRA8" s="354" t="e">
        <f>'[9]15 Yr. Cash Flow'!#REF!</f>
        <v>#REF!</v>
      </c>
      <c r="NRC8" s="354" t="e">
        <f>'[9]15 Yr. Cash Flow'!#REF!</f>
        <v>#REF!</v>
      </c>
      <c r="NRE8" s="354" t="e">
        <f>'[9]15 Yr. Cash Flow'!#REF!</f>
        <v>#REF!</v>
      </c>
      <c r="NRG8" s="354" t="e">
        <f>'[9]15 Yr. Cash Flow'!#REF!</f>
        <v>#REF!</v>
      </c>
      <c r="NRI8" s="354" t="e">
        <f>'[9]15 Yr. Cash Flow'!#REF!</f>
        <v>#REF!</v>
      </c>
      <c r="NRK8" s="354" t="e">
        <f>'[9]15 Yr. Cash Flow'!#REF!</f>
        <v>#REF!</v>
      </c>
      <c r="NRM8" s="354" t="e">
        <f>'[9]15 Yr. Cash Flow'!#REF!</f>
        <v>#REF!</v>
      </c>
      <c r="NRO8" s="354" t="e">
        <f>'[9]15 Yr. Cash Flow'!#REF!</f>
        <v>#REF!</v>
      </c>
      <c r="NRQ8" s="354" t="e">
        <f>'[9]15 Yr. Cash Flow'!#REF!</f>
        <v>#REF!</v>
      </c>
      <c r="NRS8" s="354" t="e">
        <f>'[9]15 Yr. Cash Flow'!#REF!</f>
        <v>#REF!</v>
      </c>
      <c r="NRU8" s="354" t="e">
        <f>'[9]15 Yr. Cash Flow'!#REF!</f>
        <v>#REF!</v>
      </c>
      <c r="NRW8" s="354" t="e">
        <f>'[9]15 Yr. Cash Flow'!#REF!</f>
        <v>#REF!</v>
      </c>
      <c r="NRY8" s="354" t="e">
        <f>'[9]15 Yr. Cash Flow'!#REF!</f>
        <v>#REF!</v>
      </c>
      <c r="NSA8" s="354" t="e">
        <f>'[9]15 Yr. Cash Flow'!#REF!</f>
        <v>#REF!</v>
      </c>
      <c r="NSC8" s="354" t="e">
        <f>'[9]15 Yr. Cash Flow'!#REF!</f>
        <v>#REF!</v>
      </c>
      <c r="NSE8" s="354" t="e">
        <f>'[9]15 Yr. Cash Flow'!#REF!</f>
        <v>#REF!</v>
      </c>
      <c r="NSG8" s="354" t="e">
        <f>'[9]15 Yr. Cash Flow'!#REF!</f>
        <v>#REF!</v>
      </c>
      <c r="NSI8" s="354" t="e">
        <f>'[9]15 Yr. Cash Flow'!#REF!</f>
        <v>#REF!</v>
      </c>
      <c r="NSK8" s="354" t="e">
        <f>'[9]15 Yr. Cash Flow'!#REF!</f>
        <v>#REF!</v>
      </c>
      <c r="NSM8" s="354" t="e">
        <f>'[9]15 Yr. Cash Flow'!#REF!</f>
        <v>#REF!</v>
      </c>
      <c r="NSO8" s="354" t="e">
        <f>'[9]15 Yr. Cash Flow'!#REF!</f>
        <v>#REF!</v>
      </c>
      <c r="NSQ8" s="354" t="e">
        <f>'[9]15 Yr. Cash Flow'!#REF!</f>
        <v>#REF!</v>
      </c>
      <c r="NSS8" s="354" t="e">
        <f>'[9]15 Yr. Cash Flow'!#REF!</f>
        <v>#REF!</v>
      </c>
      <c r="NSU8" s="354" t="e">
        <f>'[9]15 Yr. Cash Flow'!#REF!</f>
        <v>#REF!</v>
      </c>
      <c r="NSW8" s="354" t="e">
        <f>'[9]15 Yr. Cash Flow'!#REF!</f>
        <v>#REF!</v>
      </c>
      <c r="NSY8" s="354" t="e">
        <f>'[9]15 Yr. Cash Flow'!#REF!</f>
        <v>#REF!</v>
      </c>
      <c r="NTA8" s="354" t="e">
        <f>'[9]15 Yr. Cash Flow'!#REF!</f>
        <v>#REF!</v>
      </c>
      <c r="NTC8" s="354" t="e">
        <f>'[9]15 Yr. Cash Flow'!#REF!</f>
        <v>#REF!</v>
      </c>
      <c r="NTE8" s="354" t="e">
        <f>'[9]15 Yr. Cash Flow'!#REF!</f>
        <v>#REF!</v>
      </c>
      <c r="NTG8" s="354" t="e">
        <f>'[9]15 Yr. Cash Flow'!#REF!</f>
        <v>#REF!</v>
      </c>
      <c r="NTI8" s="354" t="e">
        <f>'[9]15 Yr. Cash Flow'!#REF!</f>
        <v>#REF!</v>
      </c>
      <c r="NTK8" s="354" t="e">
        <f>'[9]15 Yr. Cash Flow'!#REF!</f>
        <v>#REF!</v>
      </c>
      <c r="NTM8" s="354" t="e">
        <f>'[9]15 Yr. Cash Flow'!#REF!</f>
        <v>#REF!</v>
      </c>
      <c r="NTO8" s="354" t="e">
        <f>'[9]15 Yr. Cash Flow'!#REF!</f>
        <v>#REF!</v>
      </c>
      <c r="NTQ8" s="354" t="e">
        <f>'[9]15 Yr. Cash Flow'!#REF!</f>
        <v>#REF!</v>
      </c>
      <c r="NTS8" s="354" t="e">
        <f>'[9]15 Yr. Cash Flow'!#REF!</f>
        <v>#REF!</v>
      </c>
      <c r="NTU8" s="354" t="e">
        <f>'[9]15 Yr. Cash Flow'!#REF!</f>
        <v>#REF!</v>
      </c>
      <c r="NTW8" s="354" t="e">
        <f>'[9]15 Yr. Cash Flow'!#REF!</f>
        <v>#REF!</v>
      </c>
      <c r="NTY8" s="354" t="e">
        <f>'[9]15 Yr. Cash Flow'!#REF!</f>
        <v>#REF!</v>
      </c>
      <c r="NUA8" s="354" t="e">
        <f>'[9]15 Yr. Cash Flow'!#REF!</f>
        <v>#REF!</v>
      </c>
      <c r="NUC8" s="354" t="e">
        <f>'[9]15 Yr. Cash Flow'!#REF!</f>
        <v>#REF!</v>
      </c>
      <c r="NUE8" s="354" t="e">
        <f>'[9]15 Yr. Cash Flow'!#REF!</f>
        <v>#REF!</v>
      </c>
      <c r="NUG8" s="354" t="e">
        <f>'[9]15 Yr. Cash Flow'!#REF!</f>
        <v>#REF!</v>
      </c>
      <c r="NUI8" s="354" t="e">
        <f>'[9]15 Yr. Cash Flow'!#REF!</f>
        <v>#REF!</v>
      </c>
      <c r="NUK8" s="354" t="e">
        <f>'[9]15 Yr. Cash Flow'!#REF!</f>
        <v>#REF!</v>
      </c>
      <c r="NUM8" s="354" t="e">
        <f>'[9]15 Yr. Cash Flow'!#REF!</f>
        <v>#REF!</v>
      </c>
      <c r="NUO8" s="354" t="e">
        <f>'[9]15 Yr. Cash Flow'!#REF!</f>
        <v>#REF!</v>
      </c>
      <c r="NUQ8" s="354" t="e">
        <f>'[9]15 Yr. Cash Flow'!#REF!</f>
        <v>#REF!</v>
      </c>
      <c r="NUS8" s="354" t="e">
        <f>'[9]15 Yr. Cash Flow'!#REF!</f>
        <v>#REF!</v>
      </c>
      <c r="NUU8" s="354" t="e">
        <f>'[9]15 Yr. Cash Flow'!#REF!</f>
        <v>#REF!</v>
      </c>
      <c r="NUW8" s="354" t="e">
        <f>'[9]15 Yr. Cash Flow'!#REF!</f>
        <v>#REF!</v>
      </c>
      <c r="NUY8" s="354" t="e">
        <f>'[9]15 Yr. Cash Flow'!#REF!</f>
        <v>#REF!</v>
      </c>
      <c r="NVA8" s="354" t="e">
        <f>'[9]15 Yr. Cash Flow'!#REF!</f>
        <v>#REF!</v>
      </c>
      <c r="NVC8" s="354" t="e">
        <f>'[9]15 Yr. Cash Flow'!#REF!</f>
        <v>#REF!</v>
      </c>
      <c r="NVE8" s="354" t="e">
        <f>'[9]15 Yr. Cash Flow'!#REF!</f>
        <v>#REF!</v>
      </c>
      <c r="NVG8" s="354" t="e">
        <f>'[9]15 Yr. Cash Flow'!#REF!</f>
        <v>#REF!</v>
      </c>
      <c r="NVI8" s="354" t="e">
        <f>'[9]15 Yr. Cash Flow'!#REF!</f>
        <v>#REF!</v>
      </c>
      <c r="NVK8" s="354" t="e">
        <f>'[9]15 Yr. Cash Flow'!#REF!</f>
        <v>#REF!</v>
      </c>
      <c r="NVM8" s="354" t="e">
        <f>'[9]15 Yr. Cash Flow'!#REF!</f>
        <v>#REF!</v>
      </c>
      <c r="NVO8" s="354" t="e">
        <f>'[9]15 Yr. Cash Flow'!#REF!</f>
        <v>#REF!</v>
      </c>
      <c r="NVQ8" s="354" t="e">
        <f>'[9]15 Yr. Cash Flow'!#REF!</f>
        <v>#REF!</v>
      </c>
      <c r="NVS8" s="354" t="e">
        <f>'[9]15 Yr. Cash Flow'!#REF!</f>
        <v>#REF!</v>
      </c>
      <c r="NVU8" s="354" t="e">
        <f>'[9]15 Yr. Cash Flow'!#REF!</f>
        <v>#REF!</v>
      </c>
      <c r="NVW8" s="354" t="e">
        <f>'[9]15 Yr. Cash Flow'!#REF!</f>
        <v>#REF!</v>
      </c>
      <c r="NVY8" s="354" t="e">
        <f>'[9]15 Yr. Cash Flow'!#REF!</f>
        <v>#REF!</v>
      </c>
      <c r="NWA8" s="354" t="e">
        <f>'[9]15 Yr. Cash Flow'!#REF!</f>
        <v>#REF!</v>
      </c>
      <c r="NWC8" s="354" t="e">
        <f>'[9]15 Yr. Cash Flow'!#REF!</f>
        <v>#REF!</v>
      </c>
      <c r="NWE8" s="354" t="e">
        <f>'[9]15 Yr. Cash Flow'!#REF!</f>
        <v>#REF!</v>
      </c>
      <c r="NWG8" s="354" t="e">
        <f>'[9]15 Yr. Cash Flow'!#REF!</f>
        <v>#REF!</v>
      </c>
      <c r="NWI8" s="354" t="e">
        <f>'[9]15 Yr. Cash Flow'!#REF!</f>
        <v>#REF!</v>
      </c>
      <c r="NWK8" s="354" t="e">
        <f>'[9]15 Yr. Cash Flow'!#REF!</f>
        <v>#REF!</v>
      </c>
      <c r="NWM8" s="354" t="e">
        <f>'[9]15 Yr. Cash Flow'!#REF!</f>
        <v>#REF!</v>
      </c>
      <c r="NWO8" s="354" t="e">
        <f>'[9]15 Yr. Cash Flow'!#REF!</f>
        <v>#REF!</v>
      </c>
      <c r="NWQ8" s="354" t="e">
        <f>'[9]15 Yr. Cash Flow'!#REF!</f>
        <v>#REF!</v>
      </c>
      <c r="NWS8" s="354" t="e">
        <f>'[9]15 Yr. Cash Flow'!#REF!</f>
        <v>#REF!</v>
      </c>
      <c r="NWU8" s="354" t="e">
        <f>'[9]15 Yr. Cash Flow'!#REF!</f>
        <v>#REF!</v>
      </c>
      <c r="NWW8" s="354" t="e">
        <f>'[9]15 Yr. Cash Flow'!#REF!</f>
        <v>#REF!</v>
      </c>
      <c r="NWY8" s="354" t="e">
        <f>'[9]15 Yr. Cash Flow'!#REF!</f>
        <v>#REF!</v>
      </c>
      <c r="NXA8" s="354" t="e">
        <f>'[9]15 Yr. Cash Flow'!#REF!</f>
        <v>#REF!</v>
      </c>
      <c r="NXC8" s="354" t="e">
        <f>'[9]15 Yr. Cash Flow'!#REF!</f>
        <v>#REF!</v>
      </c>
      <c r="NXE8" s="354" t="e">
        <f>'[9]15 Yr. Cash Flow'!#REF!</f>
        <v>#REF!</v>
      </c>
      <c r="NXG8" s="354" t="e">
        <f>'[9]15 Yr. Cash Flow'!#REF!</f>
        <v>#REF!</v>
      </c>
      <c r="NXI8" s="354" t="e">
        <f>'[9]15 Yr. Cash Flow'!#REF!</f>
        <v>#REF!</v>
      </c>
      <c r="NXK8" s="354" t="e">
        <f>'[9]15 Yr. Cash Flow'!#REF!</f>
        <v>#REF!</v>
      </c>
      <c r="NXM8" s="354" t="e">
        <f>'[9]15 Yr. Cash Flow'!#REF!</f>
        <v>#REF!</v>
      </c>
      <c r="NXO8" s="354" t="e">
        <f>'[9]15 Yr. Cash Flow'!#REF!</f>
        <v>#REF!</v>
      </c>
      <c r="NXQ8" s="354" t="e">
        <f>'[9]15 Yr. Cash Flow'!#REF!</f>
        <v>#REF!</v>
      </c>
      <c r="NXS8" s="354" t="e">
        <f>'[9]15 Yr. Cash Flow'!#REF!</f>
        <v>#REF!</v>
      </c>
      <c r="NXU8" s="354" t="e">
        <f>'[9]15 Yr. Cash Flow'!#REF!</f>
        <v>#REF!</v>
      </c>
      <c r="NXW8" s="354" t="e">
        <f>'[9]15 Yr. Cash Flow'!#REF!</f>
        <v>#REF!</v>
      </c>
      <c r="NXY8" s="354" t="e">
        <f>'[9]15 Yr. Cash Flow'!#REF!</f>
        <v>#REF!</v>
      </c>
      <c r="NYA8" s="354" t="e">
        <f>'[9]15 Yr. Cash Flow'!#REF!</f>
        <v>#REF!</v>
      </c>
      <c r="NYC8" s="354" t="e">
        <f>'[9]15 Yr. Cash Flow'!#REF!</f>
        <v>#REF!</v>
      </c>
      <c r="NYE8" s="354" t="e">
        <f>'[9]15 Yr. Cash Flow'!#REF!</f>
        <v>#REF!</v>
      </c>
      <c r="NYG8" s="354" t="e">
        <f>'[9]15 Yr. Cash Flow'!#REF!</f>
        <v>#REF!</v>
      </c>
      <c r="NYI8" s="354" t="e">
        <f>'[9]15 Yr. Cash Flow'!#REF!</f>
        <v>#REF!</v>
      </c>
      <c r="NYK8" s="354" t="e">
        <f>'[9]15 Yr. Cash Flow'!#REF!</f>
        <v>#REF!</v>
      </c>
      <c r="NYM8" s="354" t="e">
        <f>'[9]15 Yr. Cash Flow'!#REF!</f>
        <v>#REF!</v>
      </c>
      <c r="NYO8" s="354" t="e">
        <f>'[9]15 Yr. Cash Flow'!#REF!</f>
        <v>#REF!</v>
      </c>
      <c r="NYQ8" s="354" t="e">
        <f>'[9]15 Yr. Cash Flow'!#REF!</f>
        <v>#REF!</v>
      </c>
      <c r="NYS8" s="354" t="e">
        <f>'[9]15 Yr. Cash Flow'!#REF!</f>
        <v>#REF!</v>
      </c>
      <c r="NYU8" s="354" t="e">
        <f>'[9]15 Yr. Cash Flow'!#REF!</f>
        <v>#REF!</v>
      </c>
      <c r="NYW8" s="354" t="e">
        <f>'[9]15 Yr. Cash Flow'!#REF!</f>
        <v>#REF!</v>
      </c>
      <c r="NYY8" s="354" t="e">
        <f>'[9]15 Yr. Cash Flow'!#REF!</f>
        <v>#REF!</v>
      </c>
      <c r="NZA8" s="354" t="e">
        <f>'[9]15 Yr. Cash Flow'!#REF!</f>
        <v>#REF!</v>
      </c>
      <c r="NZC8" s="354" t="e">
        <f>'[9]15 Yr. Cash Flow'!#REF!</f>
        <v>#REF!</v>
      </c>
      <c r="NZE8" s="354" t="e">
        <f>'[9]15 Yr. Cash Flow'!#REF!</f>
        <v>#REF!</v>
      </c>
      <c r="NZG8" s="354" t="e">
        <f>'[9]15 Yr. Cash Flow'!#REF!</f>
        <v>#REF!</v>
      </c>
      <c r="NZI8" s="354" t="e">
        <f>'[9]15 Yr. Cash Flow'!#REF!</f>
        <v>#REF!</v>
      </c>
      <c r="NZK8" s="354" t="e">
        <f>'[9]15 Yr. Cash Flow'!#REF!</f>
        <v>#REF!</v>
      </c>
      <c r="NZM8" s="354" t="e">
        <f>'[9]15 Yr. Cash Flow'!#REF!</f>
        <v>#REF!</v>
      </c>
      <c r="NZO8" s="354" t="e">
        <f>'[9]15 Yr. Cash Flow'!#REF!</f>
        <v>#REF!</v>
      </c>
      <c r="NZQ8" s="354" t="e">
        <f>'[9]15 Yr. Cash Flow'!#REF!</f>
        <v>#REF!</v>
      </c>
      <c r="NZS8" s="354" t="e">
        <f>'[9]15 Yr. Cash Flow'!#REF!</f>
        <v>#REF!</v>
      </c>
      <c r="NZU8" s="354" t="e">
        <f>'[9]15 Yr. Cash Flow'!#REF!</f>
        <v>#REF!</v>
      </c>
      <c r="NZW8" s="354" t="e">
        <f>'[9]15 Yr. Cash Flow'!#REF!</f>
        <v>#REF!</v>
      </c>
      <c r="NZY8" s="354" t="e">
        <f>'[9]15 Yr. Cash Flow'!#REF!</f>
        <v>#REF!</v>
      </c>
      <c r="OAA8" s="354" t="e">
        <f>'[9]15 Yr. Cash Flow'!#REF!</f>
        <v>#REF!</v>
      </c>
      <c r="OAC8" s="354" t="e">
        <f>'[9]15 Yr. Cash Flow'!#REF!</f>
        <v>#REF!</v>
      </c>
      <c r="OAE8" s="354" t="e">
        <f>'[9]15 Yr. Cash Flow'!#REF!</f>
        <v>#REF!</v>
      </c>
      <c r="OAG8" s="354" t="e">
        <f>'[9]15 Yr. Cash Flow'!#REF!</f>
        <v>#REF!</v>
      </c>
      <c r="OAI8" s="354" t="e">
        <f>'[9]15 Yr. Cash Flow'!#REF!</f>
        <v>#REF!</v>
      </c>
      <c r="OAK8" s="354" t="e">
        <f>'[9]15 Yr. Cash Flow'!#REF!</f>
        <v>#REF!</v>
      </c>
      <c r="OAM8" s="354" t="e">
        <f>'[9]15 Yr. Cash Flow'!#REF!</f>
        <v>#REF!</v>
      </c>
      <c r="OAO8" s="354" t="e">
        <f>'[9]15 Yr. Cash Flow'!#REF!</f>
        <v>#REF!</v>
      </c>
      <c r="OAQ8" s="354" t="e">
        <f>'[9]15 Yr. Cash Flow'!#REF!</f>
        <v>#REF!</v>
      </c>
      <c r="OAS8" s="354" t="e">
        <f>'[9]15 Yr. Cash Flow'!#REF!</f>
        <v>#REF!</v>
      </c>
      <c r="OAU8" s="354" t="e">
        <f>'[9]15 Yr. Cash Flow'!#REF!</f>
        <v>#REF!</v>
      </c>
      <c r="OAW8" s="354" t="e">
        <f>'[9]15 Yr. Cash Flow'!#REF!</f>
        <v>#REF!</v>
      </c>
      <c r="OAY8" s="354" t="e">
        <f>'[9]15 Yr. Cash Flow'!#REF!</f>
        <v>#REF!</v>
      </c>
      <c r="OBA8" s="354" t="e">
        <f>'[9]15 Yr. Cash Flow'!#REF!</f>
        <v>#REF!</v>
      </c>
      <c r="OBC8" s="354" t="e">
        <f>'[9]15 Yr. Cash Flow'!#REF!</f>
        <v>#REF!</v>
      </c>
      <c r="OBE8" s="354" t="e">
        <f>'[9]15 Yr. Cash Flow'!#REF!</f>
        <v>#REF!</v>
      </c>
      <c r="OBG8" s="354" t="e">
        <f>'[9]15 Yr. Cash Flow'!#REF!</f>
        <v>#REF!</v>
      </c>
      <c r="OBI8" s="354" t="e">
        <f>'[9]15 Yr. Cash Flow'!#REF!</f>
        <v>#REF!</v>
      </c>
      <c r="OBK8" s="354" t="e">
        <f>'[9]15 Yr. Cash Flow'!#REF!</f>
        <v>#REF!</v>
      </c>
      <c r="OBM8" s="354" t="e">
        <f>'[9]15 Yr. Cash Flow'!#REF!</f>
        <v>#REF!</v>
      </c>
      <c r="OBO8" s="354" t="e">
        <f>'[9]15 Yr. Cash Flow'!#REF!</f>
        <v>#REF!</v>
      </c>
      <c r="OBQ8" s="354" t="e">
        <f>'[9]15 Yr. Cash Flow'!#REF!</f>
        <v>#REF!</v>
      </c>
      <c r="OBS8" s="354" t="e">
        <f>'[9]15 Yr. Cash Flow'!#REF!</f>
        <v>#REF!</v>
      </c>
      <c r="OBU8" s="354" t="e">
        <f>'[9]15 Yr. Cash Flow'!#REF!</f>
        <v>#REF!</v>
      </c>
      <c r="OBW8" s="354" t="e">
        <f>'[9]15 Yr. Cash Flow'!#REF!</f>
        <v>#REF!</v>
      </c>
      <c r="OBY8" s="354" t="e">
        <f>'[9]15 Yr. Cash Flow'!#REF!</f>
        <v>#REF!</v>
      </c>
      <c r="OCA8" s="354" t="e">
        <f>'[9]15 Yr. Cash Flow'!#REF!</f>
        <v>#REF!</v>
      </c>
      <c r="OCC8" s="354" t="e">
        <f>'[9]15 Yr. Cash Flow'!#REF!</f>
        <v>#REF!</v>
      </c>
      <c r="OCE8" s="354" t="e">
        <f>'[9]15 Yr. Cash Flow'!#REF!</f>
        <v>#REF!</v>
      </c>
      <c r="OCG8" s="354" t="e">
        <f>'[9]15 Yr. Cash Flow'!#REF!</f>
        <v>#REF!</v>
      </c>
      <c r="OCI8" s="354" t="e">
        <f>'[9]15 Yr. Cash Flow'!#REF!</f>
        <v>#REF!</v>
      </c>
      <c r="OCK8" s="354" t="e">
        <f>'[9]15 Yr. Cash Flow'!#REF!</f>
        <v>#REF!</v>
      </c>
      <c r="OCM8" s="354" t="e">
        <f>'[9]15 Yr. Cash Flow'!#REF!</f>
        <v>#REF!</v>
      </c>
      <c r="OCO8" s="354" t="e">
        <f>'[9]15 Yr. Cash Flow'!#REF!</f>
        <v>#REF!</v>
      </c>
      <c r="OCQ8" s="354" t="e">
        <f>'[9]15 Yr. Cash Flow'!#REF!</f>
        <v>#REF!</v>
      </c>
      <c r="OCS8" s="354" t="e">
        <f>'[9]15 Yr. Cash Flow'!#REF!</f>
        <v>#REF!</v>
      </c>
      <c r="OCU8" s="354" t="e">
        <f>'[9]15 Yr. Cash Flow'!#REF!</f>
        <v>#REF!</v>
      </c>
      <c r="OCW8" s="354" t="e">
        <f>'[9]15 Yr. Cash Flow'!#REF!</f>
        <v>#REF!</v>
      </c>
      <c r="OCY8" s="354" t="e">
        <f>'[9]15 Yr. Cash Flow'!#REF!</f>
        <v>#REF!</v>
      </c>
      <c r="ODA8" s="354" t="e">
        <f>'[9]15 Yr. Cash Flow'!#REF!</f>
        <v>#REF!</v>
      </c>
      <c r="ODC8" s="354" t="e">
        <f>'[9]15 Yr. Cash Flow'!#REF!</f>
        <v>#REF!</v>
      </c>
      <c r="ODE8" s="354" t="e">
        <f>'[9]15 Yr. Cash Flow'!#REF!</f>
        <v>#REF!</v>
      </c>
      <c r="ODG8" s="354" t="e">
        <f>'[9]15 Yr. Cash Flow'!#REF!</f>
        <v>#REF!</v>
      </c>
      <c r="ODI8" s="354" t="e">
        <f>'[9]15 Yr. Cash Flow'!#REF!</f>
        <v>#REF!</v>
      </c>
      <c r="ODK8" s="354" t="e">
        <f>'[9]15 Yr. Cash Flow'!#REF!</f>
        <v>#REF!</v>
      </c>
      <c r="ODM8" s="354" t="e">
        <f>'[9]15 Yr. Cash Flow'!#REF!</f>
        <v>#REF!</v>
      </c>
      <c r="ODO8" s="354" t="e">
        <f>'[9]15 Yr. Cash Flow'!#REF!</f>
        <v>#REF!</v>
      </c>
      <c r="ODQ8" s="354" t="e">
        <f>'[9]15 Yr. Cash Flow'!#REF!</f>
        <v>#REF!</v>
      </c>
      <c r="ODS8" s="354" t="e">
        <f>'[9]15 Yr. Cash Flow'!#REF!</f>
        <v>#REF!</v>
      </c>
      <c r="ODU8" s="354" t="e">
        <f>'[9]15 Yr. Cash Flow'!#REF!</f>
        <v>#REF!</v>
      </c>
      <c r="ODW8" s="354" t="e">
        <f>'[9]15 Yr. Cash Flow'!#REF!</f>
        <v>#REF!</v>
      </c>
      <c r="ODY8" s="354" t="e">
        <f>'[9]15 Yr. Cash Flow'!#REF!</f>
        <v>#REF!</v>
      </c>
      <c r="OEA8" s="354" t="e">
        <f>'[9]15 Yr. Cash Flow'!#REF!</f>
        <v>#REF!</v>
      </c>
      <c r="OEC8" s="354" t="e">
        <f>'[9]15 Yr. Cash Flow'!#REF!</f>
        <v>#REF!</v>
      </c>
      <c r="OEE8" s="354" t="e">
        <f>'[9]15 Yr. Cash Flow'!#REF!</f>
        <v>#REF!</v>
      </c>
      <c r="OEG8" s="354" t="e">
        <f>'[9]15 Yr. Cash Flow'!#REF!</f>
        <v>#REF!</v>
      </c>
      <c r="OEI8" s="354" t="e">
        <f>'[9]15 Yr. Cash Flow'!#REF!</f>
        <v>#REF!</v>
      </c>
      <c r="OEK8" s="354" t="e">
        <f>'[9]15 Yr. Cash Flow'!#REF!</f>
        <v>#REF!</v>
      </c>
      <c r="OEM8" s="354" t="e">
        <f>'[9]15 Yr. Cash Flow'!#REF!</f>
        <v>#REF!</v>
      </c>
      <c r="OEO8" s="354" t="e">
        <f>'[9]15 Yr. Cash Flow'!#REF!</f>
        <v>#REF!</v>
      </c>
      <c r="OEQ8" s="354" t="e">
        <f>'[9]15 Yr. Cash Flow'!#REF!</f>
        <v>#REF!</v>
      </c>
      <c r="OES8" s="354" t="e">
        <f>'[9]15 Yr. Cash Flow'!#REF!</f>
        <v>#REF!</v>
      </c>
      <c r="OEU8" s="354" t="e">
        <f>'[9]15 Yr. Cash Flow'!#REF!</f>
        <v>#REF!</v>
      </c>
      <c r="OEW8" s="354" t="e">
        <f>'[9]15 Yr. Cash Flow'!#REF!</f>
        <v>#REF!</v>
      </c>
      <c r="OEY8" s="354" t="e">
        <f>'[9]15 Yr. Cash Flow'!#REF!</f>
        <v>#REF!</v>
      </c>
      <c r="OFA8" s="354" t="e">
        <f>'[9]15 Yr. Cash Flow'!#REF!</f>
        <v>#REF!</v>
      </c>
      <c r="OFC8" s="354" t="e">
        <f>'[9]15 Yr. Cash Flow'!#REF!</f>
        <v>#REF!</v>
      </c>
      <c r="OFE8" s="354" t="e">
        <f>'[9]15 Yr. Cash Flow'!#REF!</f>
        <v>#REF!</v>
      </c>
      <c r="OFG8" s="354" t="e">
        <f>'[9]15 Yr. Cash Flow'!#REF!</f>
        <v>#REF!</v>
      </c>
      <c r="OFI8" s="354" t="e">
        <f>'[9]15 Yr. Cash Flow'!#REF!</f>
        <v>#REF!</v>
      </c>
      <c r="OFK8" s="354" t="e">
        <f>'[9]15 Yr. Cash Flow'!#REF!</f>
        <v>#REF!</v>
      </c>
      <c r="OFM8" s="354" t="e">
        <f>'[9]15 Yr. Cash Flow'!#REF!</f>
        <v>#REF!</v>
      </c>
      <c r="OFO8" s="354" t="e">
        <f>'[9]15 Yr. Cash Flow'!#REF!</f>
        <v>#REF!</v>
      </c>
      <c r="OFQ8" s="354" t="e">
        <f>'[9]15 Yr. Cash Flow'!#REF!</f>
        <v>#REF!</v>
      </c>
      <c r="OFS8" s="354" t="e">
        <f>'[9]15 Yr. Cash Flow'!#REF!</f>
        <v>#REF!</v>
      </c>
      <c r="OFU8" s="354" t="e">
        <f>'[9]15 Yr. Cash Flow'!#REF!</f>
        <v>#REF!</v>
      </c>
      <c r="OFW8" s="354" t="e">
        <f>'[9]15 Yr. Cash Flow'!#REF!</f>
        <v>#REF!</v>
      </c>
      <c r="OFY8" s="354" t="e">
        <f>'[9]15 Yr. Cash Flow'!#REF!</f>
        <v>#REF!</v>
      </c>
      <c r="OGA8" s="354" t="e">
        <f>'[9]15 Yr. Cash Flow'!#REF!</f>
        <v>#REF!</v>
      </c>
      <c r="OGC8" s="354" t="e">
        <f>'[9]15 Yr. Cash Flow'!#REF!</f>
        <v>#REF!</v>
      </c>
      <c r="OGE8" s="354" t="e">
        <f>'[9]15 Yr. Cash Flow'!#REF!</f>
        <v>#REF!</v>
      </c>
      <c r="OGG8" s="354" t="e">
        <f>'[9]15 Yr. Cash Flow'!#REF!</f>
        <v>#REF!</v>
      </c>
      <c r="OGI8" s="354" t="e">
        <f>'[9]15 Yr. Cash Flow'!#REF!</f>
        <v>#REF!</v>
      </c>
      <c r="OGK8" s="354" t="e">
        <f>'[9]15 Yr. Cash Flow'!#REF!</f>
        <v>#REF!</v>
      </c>
      <c r="OGM8" s="354" t="e">
        <f>'[9]15 Yr. Cash Flow'!#REF!</f>
        <v>#REF!</v>
      </c>
      <c r="OGO8" s="354" t="e">
        <f>'[9]15 Yr. Cash Flow'!#REF!</f>
        <v>#REF!</v>
      </c>
      <c r="OGQ8" s="354" t="e">
        <f>'[9]15 Yr. Cash Flow'!#REF!</f>
        <v>#REF!</v>
      </c>
      <c r="OGS8" s="354" t="e">
        <f>'[9]15 Yr. Cash Flow'!#REF!</f>
        <v>#REF!</v>
      </c>
      <c r="OGU8" s="354" t="e">
        <f>'[9]15 Yr. Cash Flow'!#REF!</f>
        <v>#REF!</v>
      </c>
      <c r="OGW8" s="354" t="e">
        <f>'[9]15 Yr. Cash Flow'!#REF!</f>
        <v>#REF!</v>
      </c>
      <c r="OGY8" s="354" t="e">
        <f>'[9]15 Yr. Cash Flow'!#REF!</f>
        <v>#REF!</v>
      </c>
      <c r="OHA8" s="354" t="e">
        <f>'[9]15 Yr. Cash Flow'!#REF!</f>
        <v>#REF!</v>
      </c>
      <c r="OHC8" s="354" t="e">
        <f>'[9]15 Yr. Cash Flow'!#REF!</f>
        <v>#REF!</v>
      </c>
      <c r="OHE8" s="354" t="e">
        <f>'[9]15 Yr. Cash Flow'!#REF!</f>
        <v>#REF!</v>
      </c>
      <c r="OHG8" s="354" t="e">
        <f>'[9]15 Yr. Cash Flow'!#REF!</f>
        <v>#REF!</v>
      </c>
      <c r="OHI8" s="354" t="e">
        <f>'[9]15 Yr. Cash Flow'!#REF!</f>
        <v>#REF!</v>
      </c>
      <c r="OHK8" s="354" t="e">
        <f>'[9]15 Yr. Cash Flow'!#REF!</f>
        <v>#REF!</v>
      </c>
      <c r="OHM8" s="354" t="e">
        <f>'[9]15 Yr. Cash Flow'!#REF!</f>
        <v>#REF!</v>
      </c>
      <c r="OHO8" s="354" t="e">
        <f>'[9]15 Yr. Cash Flow'!#REF!</f>
        <v>#REF!</v>
      </c>
      <c r="OHQ8" s="354" t="e">
        <f>'[9]15 Yr. Cash Flow'!#REF!</f>
        <v>#REF!</v>
      </c>
      <c r="OHS8" s="354" t="e">
        <f>'[9]15 Yr. Cash Flow'!#REF!</f>
        <v>#REF!</v>
      </c>
      <c r="OHU8" s="354" t="e">
        <f>'[9]15 Yr. Cash Flow'!#REF!</f>
        <v>#REF!</v>
      </c>
      <c r="OHW8" s="354" t="e">
        <f>'[9]15 Yr. Cash Flow'!#REF!</f>
        <v>#REF!</v>
      </c>
      <c r="OHY8" s="354" t="e">
        <f>'[9]15 Yr. Cash Flow'!#REF!</f>
        <v>#REF!</v>
      </c>
      <c r="OIA8" s="354" t="e">
        <f>'[9]15 Yr. Cash Flow'!#REF!</f>
        <v>#REF!</v>
      </c>
      <c r="OIC8" s="354" t="e">
        <f>'[9]15 Yr. Cash Flow'!#REF!</f>
        <v>#REF!</v>
      </c>
      <c r="OIE8" s="354" t="e">
        <f>'[9]15 Yr. Cash Flow'!#REF!</f>
        <v>#REF!</v>
      </c>
      <c r="OIG8" s="354" t="e">
        <f>'[9]15 Yr. Cash Flow'!#REF!</f>
        <v>#REF!</v>
      </c>
      <c r="OII8" s="354" t="e">
        <f>'[9]15 Yr. Cash Flow'!#REF!</f>
        <v>#REF!</v>
      </c>
      <c r="OIK8" s="354" t="e">
        <f>'[9]15 Yr. Cash Flow'!#REF!</f>
        <v>#REF!</v>
      </c>
      <c r="OIM8" s="354" t="e">
        <f>'[9]15 Yr. Cash Flow'!#REF!</f>
        <v>#REF!</v>
      </c>
      <c r="OIO8" s="354" t="e">
        <f>'[9]15 Yr. Cash Flow'!#REF!</f>
        <v>#REF!</v>
      </c>
      <c r="OIQ8" s="354" t="e">
        <f>'[9]15 Yr. Cash Flow'!#REF!</f>
        <v>#REF!</v>
      </c>
      <c r="OIS8" s="354" t="e">
        <f>'[9]15 Yr. Cash Flow'!#REF!</f>
        <v>#REF!</v>
      </c>
      <c r="OIU8" s="354" t="e">
        <f>'[9]15 Yr. Cash Flow'!#REF!</f>
        <v>#REF!</v>
      </c>
      <c r="OIW8" s="354" t="e">
        <f>'[9]15 Yr. Cash Flow'!#REF!</f>
        <v>#REF!</v>
      </c>
      <c r="OIY8" s="354" t="e">
        <f>'[9]15 Yr. Cash Flow'!#REF!</f>
        <v>#REF!</v>
      </c>
      <c r="OJA8" s="354" t="e">
        <f>'[9]15 Yr. Cash Flow'!#REF!</f>
        <v>#REF!</v>
      </c>
      <c r="OJC8" s="354" t="e">
        <f>'[9]15 Yr. Cash Flow'!#REF!</f>
        <v>#REF!</v>
      </c>
      <c r="OJE8" s="354" t="e">
        <f>'[9]15 Yr. Cash Flow'!#REF!</f>
        <v>#REF!</v>
      </c>
      <c r="OJG8" s="354" t="e">
        <f>'[9]15 Yr. Cash Flow'!#REF!</f>
        <v>#REF!</v>
      </c>
      <c r="OJI8" s="354" t="e">
        <f>'[9]15 Yr. Cash Flow'!#REF!</f>
        <v>#REF!</v>
      </c>
      <c r="OJK8" s="354" t="e">
        <f>'[9]15 Yr. Cash Flow'!#REF!</f>
        <v>#REF!</v>
      </c>
      <c r="OJM8" s="354" t="e">
        <f>'[9]15 Yr. Cash Flow'!#REF!</f>
        <v>#REF!</v>
      </c>
      <c r="OJO8" s="354" t="e">
        <f>'[9]15 Yr. Cash Flow'!#REF!</f>
        <v>#REF!</v>
      </c>
      <c r="OJQ8" s="354" t="e">
        <f>'[9]15 Yr. Cash Flow'!#REF!</f>
        <v>#REF!</v>
      </c>
      <c r="OJS8" s="354" t="e">
        <f>'[9]15 Yr. Cash Flow'!#REF!</f>
        <v>#REF!</v>
      </c>
      <c r="OJU8" s="354" t="e">
        <f>'[9]15 Yr. Cash Flow'!#REF!</f>
        <v>#REF!</v>
      </c>
      <c r="OJW8" s="354" t="e">
        <f>'[9]15 Yr. Cash Flow'!#REF!</f>
        <v>#REF!</v>
      </c>
      <c r="OJY8" s="354" t="e">
        <f>'[9]15 Yr. Cash Flow'!#REF!</f>
        <v>#REF!</v>
      </c>
      <c r="OKA8" s="354" t="e">
        <f>'[9]15 Yr. Cash Flow'!#REF!</f>
        <v>#REF!</v>
      </c>
      <c r="OKC8" s="354" t="e">
        <f>'[9]15 Yr. Cash Flow'!#REF!</f>
        <v>#REF!</v>
      </c>
      <c r="OKE8" s="354" t="e">
        <f>'[9]15 Yr. Cash Flow'!#REF!</f>
        <v>#REF!</v>
      </c>
      <c r="OKG8" s="354" t="e">
        <f>'[9]15 Yr. Cash Flow'!#REF!</f>
        <v>#REF!</v>
      </c>
      <c r="OKI8" s="354" t="e">
        <f>'[9]15 Yr. Cash Flow'!#REF!</f>
        <v>#REF!</v>
      </c>
      <c r="OKK8" s="354" t="e">
        <f>'[9]15 Yr. Cash Flow'!#REF!</f>
        <v>#REF!</v>
      </c>
      <c r="OKM8" s="354" t="e">
        <f>'[9]15 Yr. Cash Flow'!#REF!</f>
        <v>#REF!</v>
      </c>
      <c r="OKO8" s="354" t="e">
        <f>'[9]15 Yr. Cash Flow'!#REF!</f>
        <v>#REF!</v>
      </c>
      <c r="OKQ8" s="354" t="e">
        <f>'[9]15 Yr. Cash Flow'!#REF!</f>
        <v>#REF!</v>
      </c>
      <c r="OKS8" s="354" t="e">
        <f>'[9]15 Yr. Cash Flow'!#REF!</f>
        <v>#REF!</v>
      </c>
      <c r="OKU8" s="354" t="e">
        <f>'[9]15 Yr. Cash Flow'!#REF!</f>
        <v>#REF!</v>
      </c>
      <c r="OKW8" s="354" t="e">
        <f>'[9]15 Yr. Cash Flow'!#REF!</f>
        <v>#REF!</v>
      </c>
      <c r="OKY8" s="354" t="e">
        <f>'[9]15 Yr. Cash Flow'!#REF!</f>
        <v>#REF!</v>
      </c>
      <c r="OLA8" s="354" t="e">
        <f>'[9]15 Yr. Cash Flow'!#REF!</f>
        <v>#REF!</v>
      </c>
      <c r="OLC8" s="354" t="e">
        <f>'[9]15 Yr. Cash Flow'!#REF!</f>
        <v>#REF!</v>
      </c>
      <c r="OLE8" s="354" t="e">
        <f>'[9]15 Yr. Cash Flow'!#REF!</f>
        <v>#REF!</v>
      </c>
      <c r="OLG8" s="354" t="e">
        <f>'[9]15 Yr. Cash Flow'!#REF!</f>
        <v>#REF!</v>
      </c>
      <c r="OLI8" s="354" t="e">
        <f>'[9]15 Yr. Cash Flow'!#REF!</f>
        <v>#REF!</v>
      </c>
      <c r="OLK8" s="354" t="e">
        <f>'[9]15 Yr. Cash Flow'!#REF!</f>
        <v>#REF!</v>
      </c>
      <c r="OLM8" s="354" t="e">
        <f>'[9]15 Yr. Cash Flow'!#REF!</f>
        <v>#REF!</v>
      </c>
      <c r="OLO8" s="354" t="e">
        <f>'[9]15 Yr. Cash Flow'!#REF!</f>
        <v>#REF!</v>
      </c>
      <c r="OLQ8" s="354" t="e">
        <f>'[9]15 Yr. Cash Flow'!#REF!</f>
        <v>#REF!</v>
      </c>
      <c r="OLS8" s="354" t="e">
        <f>'[9]15 Yr. Cash Flow'!#REF!</f>
        <v>#REF!</v>
      </c>
      <c r="OLU8" s="354" t="e">
        <f>'[9]15 Yr. Cash Flow'!#REF!</f>
        <v>#REF!</v>
      </c>
      <c r="OLW8" s="354" t="e">
        <f>'[9]15 Yr. Cash Flow'!#REF!</f>
        <v>#REF!</v>
      </c>
      <c r="OLY8" s="354" t="e">
        <f>'[9]15 Yr. Cash Flow'!#REF!</f>
        <v>#REF!</v>
      </c>
      <c r="OMA8" s="354" t="e">
        <f>'[9]15 Yr. Cash Flow'!#REF!</f>
        <v>#REF!</v>
      </c>
      <c r="OMC8" s="354" t="e">
        <f>'[9]15 Yr. Cash Flow'!#REF!</f>
        <v>#REF!</v>
      </c>
      <c r="OME8" s="354" t="e">
        <f>'[9]15 Yr. Cash Flow'!#REF!</f>
        <v>#REF!</v>
      </c>
      <c r="OMG8" s="354" t="e">
        <f>'[9]15 Yr. Cash Flow'!#REF!</f>
        <v>#REF!</v>
      </c>
      <c r="OMI8" s="354" t="e">
        <f>'[9]15 Yr. Cash Flow'!#REF!</f>
        <v>#REF!</v>
      </c>
      <c r="OMK8" s="354" t="e">
        <f>'[9]15 Yr. Cash Flow'!#REF!</f>
        <v>#REF!</v>
      </c>
      <c r="OMM8" s="354" t="e">
        <f>'[9]15 Yr. Cash Flow'!#REF!</f>
        <v>#REF!</v>
      </c>
      <c r="OMO8" s="354" t="e">
        <f>'[9]15 Yr. Cash Flow'!#REF!</f>
        <v>#REF!</v>
      </c>
      <c r="OMQ8" s="354" t="e">
        <f>'[9]15 Yr. Cash Flow'!#REF!</f>
        <v>#REF!</v>
      </c>
      <c r="OMS8" s="354" t="e">
        <f>'[9]15 Yr. Cash Flow'!#REF!</f>
        <v>#REF!</v>
      </c>
      <c r="OMU8" s="354" t="e">
        <f>'[9]15 Yr. Cash Flow'!#REF!</f>
        <v>#REF!</v>
      </c>
      <c r="OMW8" s="354" t="e">
        <f>'[9]15 Yr. Cash Flow'!#REF!</f>
        <v>#REF!</v>
      </c>
      <c r="OMY8" s="354" t="e">
        <f>'[9]15 Yr. Cash Flow'!#REF!</f>
        <v>#REF!</v>
      </c>
      <c r="ONA8" s="354" t="e">
        <f>'[9]15 Yr. Cash Flow'!#REF!</f>
        <v>#REF!</v>
      </c>
      <c r="ONC8" s="354" t="e">
        <f>'[9]15 Yr. Cash Flow'!#REF!</f>
        <v>#REF!</v>
      </c>
      <c r="ONE8" s="354" t="e">
        <f>'[9]15 Yr. Cash Flow'!#REF!</f>
        <v>#REF!</v>
      </c>
      <c r="ONG8" s="354" t="e">
        <f>'[9]15 Yr. Cash Flow'!#REF!</f>
        <v>#REF!</v>
      </c>
      <c r="ONI8" s="354" t="e">
        <f>'[9]15 Yr. Cash Flow'!#REF!</f>
        <v>#REF!</v>
      </c>
      <c r="ONK8" s="354" t="e">
        <f>'[9]15 Yr. Cash Flow'!#REF!</f>
        <v>#REF!</v>
      </c>
      <c r="ONM8" s="354" t="e">
        <f>'[9]15 Yr. Cash Flow'!#REF!</f>
        <v>#REF!</v>
      </c>
      <c r="ONO8" s="354" t="e">
        <f>'[9]15 Yr. Cash Flow'!#REF!</f>
        <v>#REF!</v>
      </c>
      <c r="ONQ8" s="354" t="e">
        <f>'[9]15 Yr. Cash Flow'!#REF!</f>
        <v>#REF!</v>
      </c>
      <c r="ONS8" s="354" t="e">
        <f>'[9]15 Yr. Cash Flow'!#REF!</f>
        <v>#REF!</v>
      </c>
      <c r="ONU8" s="354" t="e">
        <f>'[9]15 Yr. Cash Flow'!#REF!</f>
        <v>#REF!</v>
      </c>
      <c r="ONW8" s="354" t="e">
        <f>'[9]15 Yr. Cash Flow'!#REF!</f>
        <v>#REF!</v>
      </c>
      <c r="ONY8" s="354" t="e">
        <f>'[9]15 Yr. Cash Flow'!#REF!</f>
        <v>#REF!</v>
      </c>
      <c r="OOA8" s="354" t="e">
        <f>'[9]15 Yr. Cash Flow'!#REF!</f>
        <v>#REF!</v>
      </c>
      <c r="OOC8" s="354" t="e">
        <f>'[9]15 Yr. Cash Flow'!#REF!</f>
        <v>#REF!</v>
      </c>
      <c r="OOE8" s="354" t="e">
        <f>'[9]15 Yr. Cash Flow'!#REF!</f>
        <v>#REF!</v>
      </c>
      <c r="OOG8" s="354" t="e">
        <f>'[9]15 Yr. Cash Flow'!#REF!</f>
        <v>#REF!</v>
      </c>
      <c r="OOI8" s="354" t="e">
        <f>'[9]15 Yr. Cash Flow'!#REF!</f>
        <v>#REF!</v>
      </c>
      <c r="OOK8" s="354" t="e">
        <f>'[9]15 Yr. Cash Flow'!#REF!</f>
        <v>#REF!</v>
      </c>
      <c r="OOM8" s="354" t="e">
        <f>'[9]15 Yr. Cash Flow'!#REF!</f>
        <v>#REF!</v>
      </c>
      <c r="OOO8" s="354" t="e">
        <f>'[9]15 Yr. Cash Flow'!#REF!</f>
        <v>#REF!</v>
      </c>
      <c r="OOQ8" s="354" t="e">
        <f>'[9]15 Yr. Cash Flow'!#REF!</f>
        <v>#REF!</v>
      </c>
      <c r="OOS8" s="354" t="e">
        <f>'[9]15 Yr. Cash Flow'!#REF!</f>
        <v>#REF!</v>
      </c>
      <c r="OOU8" s="354" t="e">
        <f>'[9]15 Yr. Cash Flow'!#REF!</f>
        <v>#REF!</v>
      </c>
      <c r="OOW8" s="354" t="e">
        <f>'[9]15 Yr. Cash Flow'!#REF!</f>
        <v>#REF!</v>
      </c>
      <c r="OOY8" s="354" t="e">
        <f>'[9]15 Yr. Cash Flow'!#REF!</f>
        <v>#REF!</v>
      </c>
      <c r="OPA8" s="354" t="e">
        <f>'[9]15 Yr. Cash Flow'!#REF!</f>
        <v>#REF!</v>
      </c>
      <c r="OPC8" s="354" t="e">
        <f>'[9]15 Yr. Cash Flow'!#REF!</f>
        <v>#REF!</v>
      </c>
      <c r="OPE8" s="354" t="e">
        <f>'[9]15 Yr. Cash Flow'!#REF!</f>
        <v>#REF!</v>
      </c>
      <c r="OPG8" s="354" t="e">
        <f>'[9]15 Yr. Cash Flow'!#REF!</f>
        <v>#REF!</v>
      </c>
      <c r="OPI8" s="354" t="e">
        <f>'[9]15 Yr. Cash Flow'!#REF!</f>
        <v>#REF!</v>
      </c>
      <c r="OPK8" s="354" t="e">
        <f>'[9]15 Yr. Cash Flow'!#REF!</f>
        <v>#REF!</v>
      </c>
      <c r="OPM8" s="354" t="e">
        <f>'[9]15 Yr. Cash Flow'!#REF!</f>
        <v>#REF!</v>
      </c>
      <c r="OPO8" s="354" t="e">
        <f>'[9]15 Yr. Cash Flow'!#REF!</f>
        <v>#REF!</v>
      </c>
      <c r="OPQ8" s="354" t="e">
        <f>'[9]15 Yr. Cash Flow'!#REF!</f>
        <v>#REF!</v>
      </c>
      <c r="OPS8" s="354" t="e">
        <f>'[9]15 Yr. Cash Flow'!#REF!</f>
        <v>#REF!</v>
      </c>
      <c r="OPU8" s="354" t="e">
        <f>'[9]15 Yr. Cash Flow'!#REF!</f>
        <v>#REF!</v>
      </c>
      <c r="OPW8" s="354" t="e">
        <f>'[9]15 Yr. Cash Flow'!#REF!</f>
        <v>#REF!</v>
      </c>
      <c r="OPY8" s="354" t="e">
        <f>'[9]15 Yr. Cash Flow'!#REF!</f>
        <v>#REF!</v>
      </c>
      <c r="OQA8" s="354" t="e">
        <f>'[9]15 Yr. Cash Flow'!#REF!</f>
        <v>#REF!</v>
      </c>
      <c r="OQC8" s="354" t="e">
        <f>'[9]15 Yr. Cash Flow'!#REF!</f>
        <v>#REF!</v>
      </c>
      <c r="OQE8" s="354" t="e">
        <f>'[9]15 Yr. Cash Flow'!#REF!</f>
        <v>#REF!</v>
      </c>
      <c r="OQG8" s="354" t="e">
        <f>'[9]15 Yr. Cash Flow'!#REF!</f>
        <v>#REF!</v>
      </c>
      <c r="OQI8" s="354" t="e">
        <f>'[9]15 Yr. Cash Flow'!#REF!</f>
        <v>#REF!</v>
      </c>
      <c r="OQK8" s="354" t="e">
        <f>'[9]15 Yr. Cash Flow'!#REF!</f>
        <v>#REF!</v>
      </c>
      <c r="OQM8" s="354" t="e">
        <f>'[9]15 Yr. Cash Flow'!#REF!</f>
        <v>#REF!</v>
      </c>
      <c r="OQO8" s="354" t="e">
        <f>'[9]15 Yr. Cash Flow'!#REF!</f>
        <v>#REF!</v>
      </c>
      <c r="OQQ8" s="354" t="e">
        <f>'[9]15 Yr. Cash Flow'!#REF!</f>
        <v>#REF!</v>
      </c>
      <c r="OQS8" s="354" t="e">
        <f>'[9]15 Yr. Cash Flow'!#REF!</f>
        <v>#REF!</v>
      </c>
      <c r="OQU8" s="354" t="e">
        <f>'[9]15 Yr. Cash Flow'!#REF!</f>
        <v>#REF!</v>
      </c>
      <c r="OQW8" s="354" t="e">
        <f>'[9]15 Yr. Cash Flow'!#REF!</f>
        <v>#REF!</v>
      </c>
      <c r="OQY8" s="354" t="e">
        <f>'[9]15 Yr. Cash Flow'!#REF!</f>
        <v>#REF!</v>
      </c>
      <c r="ORA8" s="354" t="e">
        <f>'[9]15 Yr. Cash Flow'!#REF!</f>
        <v>#REF!</v>
      </c>
      <c r="ORC8" s="354" t="e">
        <f>'[9]15 Yr. Cash Flow'!#REF!</f>
        <v>#REF!</v>
      </c>
      <c r="ORE8" s="354" t="e">
        <f>'[9]15 Yr. Cash Flow'!#REF!</f>
        <v>#REF!</v>
      </c>
      <c r="ORG8" s="354" t="e">
        <f>'[9]15 Yr. Cash Flow'!#REF!</f>
        <v>#REF!</v>
      </c>
      <c r="ORI8" s="354" t="e">
        <f>'[9]15 Yr. Cash Flow'!#REF!</f>
        <v>#REF!</v>
      </c>
      <c r="ORK8" s="354" t="e">
        <f>'[9]15 Yr. Cash Flow'!#REF!</f>
        <v>#REF!</v>
      </c>
      <c r="ORM8" s="354" t="e">
        <f>'[9]15 Yr. Cash Flow'!#REF!</f>
        <v>#REF!</v>
      </c>
      <c r="ORO8" s="354" t="e">
        <f>'[9]15 Yr. Cash Flow'!#REF!</f>
        <v>#REF!</v>
      </c>
      <c r="ORQ8" s="354" t="e">
        <f>'[9]15 Yr. Cash Flow'!#REF!</f>
        <v>#REF!</v>
      </c>
      <c r="ORS8" s="354" t="e">
        <f>'[9]15 Yr. Cash Flow'!#REF!</f>
        <v>#REF!</v>
      </c>
      <c r="ORU8" s="354" t="e">
        <f>'[9]15 Yr. Cash Flow'!#REF!</f>
        <v>#REF!</v>
      </c>
      <c r="ORW8" s="354" t="e">
        <f>'[9]15 Yr. Cash Flow'!#REF!</f>
        <v>#REF!</v>
      </c>
      <c r="ORY8" s="354" t="e">
        <f>'[9]15 Yr. Cash Flow'!#REF!</f>
        <v>#REF!</v>
      </c>
      <c r="OSA8" s="354" t="e">
        <f>'[9]15 Yr. Cash Flow'!#REF!</f>
        <v>#REF!</v>
      </c>
      <c r="OSC8" s="354" t="e">
        <f>'[9]15 Yr. Cash Flow'!#REF!</f>
        <v>#REF!</v>
      </c>
      <c r="OSE8" s="354" t="e">
        <f>'[9]15 Yr. Cash Flow'!#REF!</f>
        <v>#REF!</v>
      </c>
      <c r="OSG8" s="354" t="e">
        <f>'[9]15 Yr. Cash Flow'!#REF!</f>
        <v>#REF!</v>
      </c>
      <c r="OSI8" s="354" t="e">
        <f>'[9]15 Yr. Cash Flow'!#REF!</f>
        <v>#REF!</v>
      </c>
      <c r="OSK8" s="354" t="e">
        <f>'[9]15 Yr. Cash Flow'!#REF!</f>
        <v>#REF!</v>
      </c>
      <c r="OSM8" s="354" t="e">
        <f>'[9]15 Yr. Cash Flow'!#REF!</f>
        <v>#REF!</v>
      </c>
      <c r="OSO8" s="354" t="e">
        <f>'[9]15 Yr. Cash Flow'!#REF!</f>
        <v>#REF!</v>
      </c>
      <c r="OSQ8" s="354" t="e">
        <f>'[9]15 Yr. Cash Flow'!#REF!</f>
        <v>#REF!</v>
      </c>
      <c r="OSS8" s="354" t="e">
        <f>'[9]15 Yr. Cash Flow'!#REF!</f>
        <v>#REF!</v>
      </c>
      <c r="OSU8" s="354" t="e">
        <f>'[9]15 Yr. Cash Flow'!#REF!</f>
        <v>#REF!</v>
      </c>
      <c r="OSW8" s="354" t="e">
        <f>'[9]15 Yr. Cash Flow'!#REF!</f>
        <v>#REF!</v>
      </c>
      <c r="OSY8" s="354" t="e">
        <f>'[9]15 Yr. Cash Flow'!#REF!</f>
        <v>#REF!</v>
      </c>
      <c r="OTA8" s="354" t="e">
        <f>'[9]15 Yr. Cash Flow'!#REF!</f>
        <v>#REF!</v>
      </c>
      <c r="OTC8" s="354" t="e">
        <f>'[9]15 Yr. Cash Flow'!#REF!</f>
        <v>#REF!</v>
      </c>
      <c r="OTE8" s="354" t="e">
        <f>'[9]15 Yr. Cash Flow'!#REF!</f>
        <v>#REF!</v>
      </c>
      <c r="OTG8" s="354" t="e">
        <f>'[9]15 Yr. Cash Flow'!#REF!</f>
        <v>#REF!</v>
      </c>
      <c r="OTI8" s="354" t="e">
        <f>'[9]15 Yr. Cash Flow'!#REF!</f>
        <v>#REF!</v>
      </c>
      <c r="OTK8" s="354" t="e">
        <f>'[9]15 Yr. Cash Flow'!#REF!</f>
        <v>#REF!</v>
      </c>
      <c r="OTM8" s="354" t="e">
        <f>'[9]15 Yr. Cash Flow'!#REF!</f>
        <v>#REF!</v>
      </c>
      <c r="OTO8" s="354" t="e">
        <f>'[9]15 Yr. Cash Flow'!#REF!</f>
        <v>#REF!</v>
      </c>
      <c r="OTQ8" s="354" t="e">
        <f>'[9]15 Yr. Cash Flow'!#REF!</f>
        <v>#REF!</v>
      </c>
      <c r="OTS8" s="354" t="e">
        <f>'[9]15 Yr. Cash Flow'!#REF!</f>
        <v>#REF!</v>
      </c>
      <c r="OTU8" s="354" t="e">
        <f>'[9]15 Yr. Cash Flow'!#REF!</f>
        <v>#REF!</v>
      </c>
      <c r="OTW8" s="354" t="e">
        <f>'[9]15 Yr. Cash Flow'!#REF!</f>
        <v>#REF!</v>
      </c>
      <c r="OTY8" s="354" t="e">
        <f>'[9]15 Yr. Cash Flow'!#REF!</f>
        <v>#REF!</v>
      </c>
      <c r="OUA8" s="354" t="e">
        <f>'[9]15 Yr. Cash Flow'!#REF!</f>
        <v>#REF!</v>
      </c>
      <c r="OUC8" s="354" t="e">
        <f>'[9]15 Yr. Cash Flow'!#REF!</f>
        <v>#REF!</v>
      </c>
      <c r="OUE8" s="354" t="e">
        <f>'[9]15 Yr. Cash Flow'!#REF!</f>
        <v>#REF!</v>
      </c>
      <c r="OUG8" s="354" t="e">
        <f>'[9]15 Yr. Cash Flow'!#REF!</f>
        <v>#REF!</v>
      </c>
      <c r="OUI8" s="354" t="e">
        <f>'[9]15 Yr. Cash Flow'!#REF!</f>
        <v>#REF!</v>
      </c>
      <c r="OUK8" s="354" t="e">
        <f>'[9]15 Yr. Cash Flow'!#REF!</f>
        <v>#REF!</v>
      </c>
      <c r="OUM8" s="354" t="e">
        <f>'[9]15 Yr. Cash Flow'!#REF!</f>
        <v>#REF!</v>
      </c>
      <c r="OUO8" s="354" t="e">
        <f>'[9]15 Yr. Cash Flow'!#REF!</f>
        <v>#REF!</v>
      </c>
      <c r="OUQ8" s="354" t="e">
        <f>'[9]15 Yr. Cash Flow'!#REF!</f>
        <v>#REF!</v>
      </c>
      <c r="OUS8" s="354" t="e">
        <f>'[9]15 Yr. Cash Flow'!#REF!</f>
        <v>#REF!</v>
      </c>
      <c r="OUU8" s="354" t="e">
        <f>'[9]15 Yr. Cash Flow'!#REF!</f>
        <v>#REF!</v>
      </c>
      <c r="OUW8" s="354" t="e">
        <f>'[9]15 Yr. Cash Flow'!#REF!</f>
        <v>#REF!</v>
      </c>
      <c r="OUY8" s="354" t="e">
        <f>'[9]15 Yr. Cash Flow'!#REF!</f>
        <v>#REF!</v>
      </c>
      <c r="OVA8" s="354" t="e">
        <f>'[9]15 Yr. Cash Flow'!#REF!</f>
        <v>#REF!</v>
      </c>
      <c r="OVC8" s="354" t="e">
        <f>'[9]15 Yr. Cash Flow'!#REF!</f>
        <v>#REF!</v>
      </c>
      <c r="OVE8" s="354" t="e">
        <f>'[9]15 Yr. Cash Flow'!#REF!</f>
        <v>#REF!</v>
      </c>
      <c r="OVG8" s="354" t="e">
        <f>'[9]15 Yr. Cash Flow'!#REF!</f>
        <v>#REF!</v>
      </c>
      <c r="OVI8" s="354" t="e">
        <f>'[9]15 Yr. Cash Flow'!#REF!</f>
        <v>#REF!</v>
      </c>
      <c r="OVK8" s="354" t="e">
        <f>'[9]15 Yr. Cash Flow'!#REF!</f>
        <v>#REF!</v>
      </c>
      <c r="OVM8" s="354" t="e">
        <f>'[9]15 Yr. Cash Flow'!#REF!</f>
        <v>#REF!</v>
      </c>
      <c r="OVO8" s="354" t="e">
        <f>'[9]15 Yr. Cash Flow'!#REF!</f>
        <v>#REF!</v>
      </c>
      <c r="OVQ8" s="354" t="e">
        <f>'[9]15 Yr. Cash Flow'!#REF!</f>
        <v>#REF!</v>
      </c>
      <c r="OVS8" s="354" t="e">
        <f>'[9]15 Yr. Cash Flow'!#REF!</f>
        <v>#REF!</v>
      </c>
      <c r="OVU8" s="354" t="e">
        <f>'[9]15 Yr. Cash Flow'!#REF!</f>
        <v>#REF!</v>
      </c>
      <c r="OVW8" s="354" t="e">
        <f>'[9]15 Yr. Cash Flow'!#REF!</f>
        <v>#REF!</v>
      </c>
      <c r="OVY8" s="354" t="e">
        <f>'[9]15 Yr. Cash Flow'!#REF!</f>
        <v>#REF!</v>
      </c>
      <c r="OWA8" s="354" t="e">
        <f>'[9]15 Yr. Cash Flow'!#REF!</f>
        <v>#REF!</v>
      </c>
      <c r="OWC8" s="354" t="e">
        <f>'[9]15 Yr. Cash Flow'!#REF!</f>
        <v>#REF!</v>
      </c>
      <c r="OWE8" s="354" t="e">
        <f>'[9]15 Yr. Cash Flow'!#REF!</f>
        <v>#REF!</v>
      </c>
      <c r="OWG8" s="354" t="e">
        <f>'[9]15 Yr. Cash Flow'!#REF!</f>
        <v>#REF!</v>
      </c>
      <c r="OWI8" s="354" t="e">
        <f>'[9]15 Yr. Cash Flow'!#REF!</f>
        <v>#REF!</v>
      </c>
      <c r="OWK8" s="354" t="e">
        <f>'[9]15 Yr. Cash Flow'!#REF!</f>
        <v>#REF!</v>
      </c>
      <c r="OWM8" s="354" t="e">
        <f>'[9]15 Yr. Cash Flow'!#REF!</f>
        <v>#REF!</v>
      </c>
      <c r="OWO8" s="354" t="e">
        <f>'[9]15 Yr. Cash Flow'!#REF!</f>
        <v>#REF!</v>
      </c>
      <c r="OWQ8" s="354" t="e">
        <f>'[9]15 Yr. Cash Flow'!#REF!</f>
        <v>#REF!</v>
      </c>
      <c r="OWS8" s="354" t="e">
        <f>'[9]15 Yr. Cash Flow'!#REF!</f>
        <v>#REF!</v>
      </c>
      <c r="OWU8" s="354" t="e">
        <f>'[9]15 Yr. Cash Flow'!#REF!</f>
        <v>#REF!</v>
      </c>
      <c r="OWW8" s="354" t="e">
        <f>'[9]15 Yr. Cash Flow'!#REF!</f>
        <v>#REF!</v>
      </c>
      <c r="OWY8" s="354" t="e">
        <f>'[9]15 Yr. Cash Flow'!#REF!</f>
        <v>#REF!</v>
      </c>
      <c r="OXA8" s="354" t="e">
        <f>'[9]15 Yr. Cash Flow'!#REF!</f>
        <v>#REF!</v>
      </c>
      <c r="OXC8" s="354" t="e">
        <f>'[9]15 Yr. Cash Flow'!#REF!</f>
        <v>#REF!</v>
      </c>
      <c r="OXE8" s="354" t="e">
        <f>'[9]15 Yr. Cash Flow'!#REF!</f>
        <v>#REF!</v>
      </c>
      <c r="OXG8" s="354" t="e">
        <f>'[9]15 Yr. Cash Flow'!#REF!</f>
        <v>#REF!</v>
      </c>
      <c r="OXI8" s="354" t="e">
        <f>'[9]15 Yr. Cash Flow'!#REF!</f>
        <v>#REF!</v>
      </c>
      <c r="OXK8" s="354" t="e">
        <f>'[9]15 Yr. Cash Flow'!#REF!</f>
        <v>#REF!</v>
      </c>
      <c r="OXM8" s="354" t="e">
        <f>'[9]15 Yr. Cash Flow'!#REF!</f>
        <v>#REF!</v>
      </c>
      <c r="OXO8" s="354" t="e">
        <f>'[9]15 Yr. Cash Flow'!#REF!</f>
        <v>#REF!</v>
      </c>
      <c r="OXQ8" s="354" t="e">
        <f>'[9]15 Yr. Cash Flow'!#REF!</f>
        <v>#REF!</v>
      </c>
      <c r="OXS8" s="354" t="e">
        <f>'[9]15 Yr. Cash Flow'!#REF!</f>
        <v>#REF!</v>
      </c>
      <c r="OXU8" s="354" t="e">
        <f>'[9]15 Yr. Cash Flow'!#REF!</f>
        <v>#REF!</v>
      </c>
      <c r="OXW8" s="354" t="e">
        <f>'[9]15 Yr. Cash Flow'!#REF!</f>
        <v>#REF!</v>
      </c>
      <c r="OXY8" s="354" t="e">
        <f>'[9]15 Yr. Cash Flow'!#REF!</f>
        <v>#REF!</v>
      </c>
      <c r="OYA8" s="354" t="e">
        <f>'[9]15 Yr. Cash Flow'!#REF!</f>
        <v>#REF!</v>
      </c>
      <c r="OYC8" s="354" t="e">
        <f>'[9]15 Yr. Cash Flow'!#REF!</f>
        <v>#REF!</v>
      </c>
      <c r="OYE8" s="354" t="e">
        <f>'[9]15 Yr. Cash Flow'!#REF!</f>
        <v>#REF!</v>
      </c>
      <c r="OYG8" s="354" t="e">
        <f>'[9]15 Yr. Cash Flow'!#REF!</f>
        <v>#REF!</v>
      </c>
      <c r="OYI8" s="354" t="e">
        <f>'[9]15 Yr. Cash Flow'!#REF!</f>
        <v>#REF!</v>
      </c>
      <c r="OYK8" s="354" t="e">
        <f>'[9]15 Yr. Cash Flow'!#REF!</f>
        <v>#REF!</v>
      </c>
      <c r="OYM8" s="354" t="e">
        <f>'[9]15 Yr. Cash Flow'!#REF!</f>
        <v>#REF!</v>
      </c>
      <c r="OYO8" s="354" t="e">
        <f>'[9]15 Yr. Cash Flow'!#REF!</f>
        <v>#REF!</v>
      </c>
      <c r="OYQ8" s="354" t="e">
        <f>'[9]15 Yr. Cash Flow'!#REF!</f>
        <v>#REF!</v>
      </c>
      <c r="OYS8" s="354" t="e">
        <f>'[9]15 Yr. Cash Flow'!#REF!</f>
        <v>#REF!</v>
      </c>
      <c r="OYU8" s="354" t="e">
        <f>'[9]15 Yr. Cash Flow'!#REF!</f>
        <v>#REF!</v>
      </c>
      <c r="OYW8" s="354" t="e">
        <f>'[9]15 Yr. Cash Flow'!#REF!</f>
        <v>#REF!</v>
      </c>
      <c r="OYY8" s="354" t="e">
        <f>'[9]15 Yr. Cash Flow'!#REF!</f>
        <v>#REF!</v>
      </c>
      <c r="OZA8" s="354" t="e">
        <f>'[9]15 Yr. Cash Flow'!#REF!</f>
        <v>#REF!</v>
      </c>
      <c r="OZC8" s="354" t="e">
        <f>'[9]15 Yr. Cash Flow'!#REF!</f>
        <v>#REF!</v>
      </c>
      <c r="OZE8" s="354" t="e">
        <f>'[9]15 Yr. Cash Flow'!#REF!</f>
        <v>#REF!</v>
      </c>
      <c r="OZG8" s="354" t="e">
        <f>'[9]15 Yr. Cash Flow'!#REF!</f>
        <v>#REF!</v>
      </c>
      <c r="OZI8" s="354" t="e">
        <f>'[9]15 Yr. Cash Flow'!#REF!</f>
        <v>#REF!</v>
      </c>
      <c r="OZK8" s="354" t="e">
        <f>'[9]15 Yr. Cash Flow'!#REF!</f>
        <v>#REF!</v>
      </c>
      <c r="OZM8" s="354" t="e">
        <f>'[9]15 Yr. Cash Flow'!#REF!</f>
        <v>#REF!</v>
      </c>
      <c r="OZO8" s="354" t="e">
        <f>'[9]15 Yr. Cash Flow'!#REF!</f>
        <v>#REF!</v>
      </c>
      <c r="OZQ8" s="354" t="e">
        <f>'[9]15 Yr. Cash Flow'!#REF!</f>
        <v>#REF!</v>
      </c>
      <c r="OZS8" s="354" t="e">
        <f>'[9]15 Yr. Cash Flow'!#REF!</f>
        <v>#REF!</v>
      </c>
      <c r="OZU8" s="354" t="e">
        <f>'[9]15 Yr. Cash Flow'!#REF!</f>
        <v>#REF!</v>
      </c>
      <c r="OZW8" s="354" t="e">
        <f>'[9]15 Yr. Cash Flow'!#REF!</f>
        <v>#REF!</v>
      </c>
      <c r="OZY8" s="354" t="e">
        <f>'[9]15 Yr. Cash Flow'!#REF!</f>
        <v>#REF!</v>
      </c>
      <c r="PAA8" s="354" t="e">
        <f>'[9]15 Yr. Cash Flow'!#REF!</f>
        <v>#REF!</v>
      </c>
      <c r="PAC8" s="354" t="e">
        <f>'[9]15 Yr. Cash Flow'!#REF!</f>
        <v>#REF!</v>
      </c>
      <c r="PAE8" s="354" t="e">
        <f>'[9]15 Yr. Cash Flow'!#REF!</f>
        <v>#REF!</v>
      </c>
      <c r="PAG8" s="354" t="e">
        <f>'[9]15 Yr. Cash Flow'!#REF!</f>
        <v>#REF!</v>
      </c>
      <c r="PAI8" s="354" t="e">
        <f>'[9]15 Yr. Cash Flow'!#REF!</f>
        <v>#REF!</v>
      </c>
      <c r="PAK8" s="354" t="e">
        <f>'[9]15 Yr. Cash Flow'!#REF!</f>
        <v>#REF!</v>
      </c>
      <c r="PAM8" s="354" t="e">
        <f>'[9]15 Yr. Cash Flow'!#REF!</f>
        <v>#REF!</v>
      </c>
      <c r="PAO8" s="354" t="e">
        <f>'[9]15 Yr. Cash Flow'!#REF!</f>
        <v>#REF!</v>
      </c>
      <c r="PAQ8" s="354" t="e">
        <f>'[9]15 Yr. Cash Flow'!#REF!</f>
        <v>#REF!</v>
      </c>
      <c r="PAS8" s="354" t="e">
        <f>'[9]15 Yr. Cash Flow'!#REF!</f>
        <v>#REF!</v>
      </c>
      <c r="PAU8" s="354" t="e">
        <f>'[9]15 Yr. Cash Flow'!#REF!</f>
        <v>#REF!</v>
      </c>
      <c r="PAW8" s="354" t="e">
        <f>'[9]15 Yr. Cash Flow'!#REF!</f>
        <v>#REF!</v>
      </c>
      <c r="PAY8" s="354" t="e">
        <f>'[9]15 Yr. Cash Flow'!#REF!</f>
        <v>#REF!</v>
      </c>
      <c r="PBA8" s="354" t="e">
        <f>'[9]15 Yr. Cash Flow'!#REF!</f>
        <v>#REF!</v>
      </c>
      <c r="PBC8" s="354" t="e">
        <f>'[9]15 Yr. Cash Flow'!#REF!</f>
        <v>#REF!</v>
      </c>
      <c r="PBE8" s="354" t="e">
        <f>'[9]15 Yr. Cash Flow'!#REF!</f>
        <v>#REF!</v>
      </c>
      <c r="PBG8" s="354" t="e">
        <f>'[9]15 Yr. Cash Flow'!#REF!</f>
        <v>#REF!</v>
      </c>
      <c r="PBI8" s="354" t="e">
        <f>'[9]15 Yr. Cash Flow'!#REF!</f>
        <v>#REF!</v>
      </c>
      <c r="PBK8" s="354" t="e">
        <f>'[9]15 Yr. Cash Flow'!#REF!</f>
        <v>#REF!</v>
      </c>
      <c r="PBM8" s="354" t="e">
        <f>'[9]15 Yr. Cash Flow'!#REF!</f>
        <v>#REF!</v>
      </c>
      <c r="PBO8" s="354" t="e">
        <f>'[9]15 Yr. Cash Flow'!#REF!</f>
        <v>#REF!</v>
      </c>
      <c r="PBQ8" s="354" t="e">
        <f>'[9]15 Yr. Cash Flow'!#REF!</f>
        <v>#REF!</v>
      </c>
      <c r="PBS8" s="354" t="e">
        <f>'[9]15 Yr. Cash Flow'!#REF!</f>
        <v>#REF!</v>
      </c>
      <c r="PBU8" s="354" t="e">
        <f>'[9]15 Yr. Cash Flow'!#REF!</f>
        <v>#REF!</v>
      </c>
      <c r="PBW8" s="354" t="e">
        <f>'[9]15 Yr. Cash Flow'!#REF!</f>
        <v>#REF!</v>
      </c>
      <c r="PBY8" s="354" t="e">
        <f>'[9]15 Yr. Cash Flow'!#REF!</f>
        <v>#REF!</v>
      </c>
      <c r="PCA8" s="354" t="e">
        <f>'[9]15 Yr. Cash Flow'!#REF!</f>
        <v>#REF!</v>
      </c>
      <c r="PCC8" s="354" t="e">
        <f>'[9]15 Yr. Cash Flow'!#REF!</f>
        <v>#REF!</v>
      </c>
      <c r="PCE8" s="354" t="e">
        <f>'[9]15 Yr. Cash Flow'!#REF!</f>
        <v>#REF!</v>
      </c>
      <c r="PCG8" s="354" t="e">
        <f>'[9]15 Yr. Cash Flow'!#REF!</f>
        <v>#REF!</v>
      </c>
      <c r="PCI8" s="354" t="e">
        <f>'[9]15 Yr. Cash Flow'!#REF!</f>
        <v>#REF!</v>
      </c>
      <c r="PCK8" s="354" t="e">
        <f>'[9]15 Yr. Cash Flow'!#REF!</f>
        <v>#REF!</v>
      </c>
      <c r="PCM8" s="354" t="e">
        <f>'[9]15 Yr. Cash Flow'!#REF!</f>
        <v>#REF!</v>
      </c>
      <c r="PCO8" s="354" t="e">
        <f>'[9]15 Yr. Cash Flow'!#REF!</f>
        <v>#REF!</v>
      </c>
      <c r="PCQ8" s="354" t="e">
        <f>'[9]15 Yr. Cash Flow'!#REF!</f>
        <v>#REF!</v>
      </c>
      <c r="PCS8" s="354" t="e">
        <f>'[9]15 Yr. Cash Flow'!#REF!</f>
        <v>#REF!</v>
      </c>
      <c r="PCU8" s="354" t="e">
        <f>'[9]15 Yr. Cash Flow'!#REF!</f>
        <v>#REF!</v>
      </c>
      <c r="PCW8" s="354" t="e">
        <f>'[9]15 Yr. Cash Flow'!#REF!</f>
        <v>#REF!</v>
      </c>
      <c r="PCY8" s="354" t="e">
        <f>'[9]15 Yr. Cash Flow'!#REF!</f>
        <v>#REF!</v>
      </c>
      <c r="PDA8" s="354" t="e">
        <f>'[9]15 Yr. Cash Flow'!#REF!</f>
        <v>#REF!</v>
      </c>
      <c r="PDC8" s="354" t="e">
        <f>'[9]15 Yr. Cash Flow'!#REF!</f>
        <v>#REF!</v>
      </c>
      <c r="PDE8" s="354" t="e">
        <f>'[9]15 Yr. Cash Flow'!#REF!</f>
        <v>#REF!</v>
      </c>
      <c r="PDG8" s="354" t="e">
        <f>'[9]15 Yr. Cash Flow'!#REF!</f>
        <v>#REF!</v>
      </c>
      <c r="PDI8" s="354" t="e">
        <f>'[9]15 Yr. Cash Flow'!#REF!</f>
        <v>#REF!</v>
      </c>
      <c r="PDK8" s="354" t="e">
        <f>'[9]15 Yr. Cash Flow'!#REF!</f>
        <v>#REF!</v>
      </c>
      <c r="PDM8" s="354" t="e">
        <f>'[9]15 Yr. Cash Flow'!#REF!</f>
        <v>#REF!</v>
      </c>
      <c r="PDO8" s="354" t="e">
        <f>'[9]15 Yr. Cash Flow'!#REF!</f>
        <v>#REF!</v>
      </c>
      <c r="PDQ8" s="354" t="e">
        <f>'[9]15 Yr. Cash Flow'!#REF!</f>
        <v>#REF!</v>
      </c>
      <c r="PDS8" s="354" t="e">
        <f>'[9]15 Yr. Cash Flow'!#REF!</f>
        <v>#REF!</v>
      </c>
      <c r="PDU8" s="354" t="e">
        <f>'[9]15 Yr. Cash Flow'!#REF!</f>
        <v>#REF!</v>
      </c>
      <c r="PDW8" s="354" t="e">
        <f>'[9]15 Yr. Cash Flow'!#REF!</f>
        <v>#REF!</v>
      </c>
      <c r="PDY8" s="354" t="e">
        <f>'[9]15 Yr. Cash Flow'!#REF!</f>
        <v>#REF!</v>
      </c>
      <c r="PEA8" s="354" t="e">
        <f>'[9]15 Yr. Cash Flow'!#REF!</f>
        <v>#REF!</v>
      </c>
      <c r="PEC8" s="354" t="e">
        <f>'[9]15 Yr. Cash Flow'!#REF!</f>
        <v>#REF!</v>
      </c>
      <c r="PEE8" s="354" t="e">
        <f>'[9]15 Yr. Cash Flow'!#REF!</f>
        <v>#REF!</v>
      </c>
      <c r="PEG8" s="354" t="e">
        <f>'[9]15 Yr. Cash Flow'!#REF!</f>
        <v>#REF!</v>
      </c>
      <c r="PEI8" s="354" t="e">
        <f>'[9]15 Yr. Cash Flow'!#REF!</f>
        <v>#REF!</v>
      </c>
      <c r="PEK8" s="354" t="e">
        <f>'[9]15 Yr. Cash Flow'!#REF!</f>
        <v>#REF!</v>
      </c>
      <c r="PEM8" s="354" t="e">
        <f>'[9]15 Yr. Cash Flow'!#REF!</f>
        <v>#REF!</v>
      </c>
      <c r="PEO8" s="354" t="e">
        <f>'[9]15 Yr. Cash Flow'!#REF!</f>
        <v>#REF!</v>
      </c>
      <c r="PEQ8" s="354" t="e">
        <f>'[9]15 Yr. Cash Flow'!#REF!</f>
        <v>#REF!</v>
      </c>
      <c r="PES8" s="354" t="e">
        <f>'[9]15 Yr. Cash Flow'!#REF!</f>
        <v>#REF!</v>
      </c>
      <c r="PEU8" s="354" t="e">
        <f>'[9]15 Yr. Cash Flow'!#REF!</f>
        <v>#REF!</v>
      </c>
      <c r="PEW8" s="354" t="e">
        <f>'[9]15 Yr. Cash Flow'!#REF!</f>
        <v>#REF!</v>
      </c>
      <c r="PEY8" s="354" t="e">
        <f>'[9]15 Yr. Cash Flow'!#REF!</f>
        <v>#REF!</v>
      </c>
      <c r="PFA8" s="354" t="e">
        <f>'[9]15 Yr. Cash Flow'!#REF!</f>
        <v>#REF!</v>
      </c>
      <c r="PFC8" s="354" t="e">
        <f>'[9]15 Yr. Cash Flow'!#REF!</f>
        <v>#REF!</v>
      </c>
      <c r="PFE8" s="354" t="e">
        <f>'[9]15 Yr. Cash Flow'!#REF!</f>
        <v>#REF!</v>
      </c>
      <c r="PFG8" s="354" t="e">
        <f>'[9]15 Yr. Cash Flow'!#REF!</f>
        <v>#REF!</v>
      </c>
      <c r="PFI8" s="354" t="e">
        <f>'[9]15 Yr. Cash Flow'!#REF!</f>
        <v>#REF!</v>
      </c>
      <c r="PFK8" s="354" t="e">
        <f>'[9]15 Yr. Cash Flow'!#REF!</f>
        <v>#REF!</v>
      </c>
      <c r="PFM8" s="354" t="e">
        <f>'[9]15 Yr. Cash Flow'!#REF!</f>
        <v>#REF!</v>
      </c>
      <c r="PFO8" s="354" t="e">
        <f>'[9]15 Yr. Cash Flow'!#REF!</f>
        <v>#REF!</v>
      </c>
      <c r="PFQ8" s="354" t="e">
        <f>'[9]15 Yr. Cash Flow'!#REF!</f>
        <v>#REF!</v>
      </c>
      <c r="PFS8" s="354" t="e">
        <f>'[9]15 Yr. Cash Flow'!#REF!</f>
        <v>#REF!</v>
      </c>
      <c r="PFU8" s="354" t="e">
        <f>'[9]15 Yr. Cash Flow'!#REF!</f>
        <v>#REF!</v>
      </c>
      <c r="PFW8" s="354" t="e">
        <f>'[9]15 Yr. Cash Flow'!#REF!</f>
        <v>#REF!</v>
      </c>
      <c r="PFY8" s="354" t="e">
        <f>'[9]15 Yr. Cash Flow'!#REF!</f>
        <v>#REF!</v>
      </c>
      <c r="PGA8" s="354" t="e">
        <f>'[9]15 Yr. Cash Flow'!#REF!</f>
        <v>#REF!</v>
      </c>
      <c r="PGC8" s="354" t="e">
        <f>'[9]15 Yr. Cash Flow'!#REF!</f>
        <v>#REF!</v>
      </c>
      <c r="PGE8" s="354" t="e">
        <f>'[9]15 Yr. Cash Flow'!#REF!</f>
        <v>#REF!</v>
      </c>
      <c r="PGG8" s="354" t="e">
        <f>'[9]15 Yr. Cash Flow'!#REF!</f>
        <v>#REF!</v>
      </c>
      <c r="PGI8" s="354" t="e">
        <f>'[9]15 Yr. Cash Flow'!#REF!</f>
        <v>#REF!</v>
      </c>
      <c r="PGK8" s="354" t="e">
        <f>'[9]15 Yr. Cash Flow'!#REF!</f>
        <v>#REF!</v>
      </c>
      <c r="PGM8" s="354" t="e">
        <f>'[9]15 Yr. Cash Flow'!#REF!</f>
        <v>#REF!</v>
      </c>
      <c r="PGO8" s="354" t="e">
        <f>'[9]15 Yr. Cash Flow'!#REF!</f>
        <v>#REF!</v>
      </c>
      <c r="PGQ8" s="354" t="e">
        <f>'[9]15 Yr. Cash Flow'!#REF!</f>
        <v>#REF!</v>
      </c>
      <c r="PGS8" s="354" t="e">
        <f>'[9]15 Yr. Cash Flow'!#REF!</f>
        <v>#REF!</v>
      </c>
      <c r="PGU8" s="354" t="e">
        <f>'[9]15 Yr. Cash Flow'!#REF!</f>
        <v>#REF!</v>
      </c>
      <c r="PGW8" s="354" t="e">
        <f>'[9]15 Yr. Cash Flow'!#REF!</f>
        <v>#REF!</v>
      </c>
      <c r="PGY8" s="354" t="e">
        <f>'[9]15 Yr. Cash Flow'!#REF!</f>
        <v>#REF!</v>
      </c>
      <c r="PHA8" s="354" t="e">
        <f>'[9]15 Yr. Cash Flow'!#REF!</f>
        <v>#REF!</v>
      </c>
      <c r="PHC8" s="354" t="e">
        <f>'[9]15 Yr. Cash Flow'!#REF!</f>
        <v>#REF!</v>
      </c>
      <c r="PHE8" s="354" t="e">
        <f>'[9]15 Yr. Cash Flow'!#REF!</f>
        <v>#REF!</v>
      </c>
      <c r="PHG8" s="354" t="e">
        <f>'[9]15 Yr. Cash Flow'!#REF!</f>
        <v>#REF!</v>
      </c>
      <c r="PHI8" s="354" t="e">
        <f>'[9]15 Yr. Cash Flow'!#REF!</f>
        <v>#REF!</v>
      </c>
      <c r="PHK8" s="354" t="e">
        <f>'[9]15 Yr. Cash Flow'!#REF!</f>
        <v>#REF!</v>
      </c>
      <c r="PHM8" s="354" t="e">
        <f>'[9]15 Yr. Cash Flow'!#REF!</f>
        <v>#REF!</v>
      </c>
      <c r="PHO8" s="354" t="e">
        <f>'[9]15 Yr. Cash Flow'!#REF!</f>
        <v>#REF!</v>
      </c>
      <c r="PHQ8" s="354" t="e">
        <f>'[9]15 Yr. Cash Flow'!#REF!</f>
        <v>#REF!</v>
      </c>
      <c r="PHS8" s="354" t="e">
        <f>'[9]15 Yr. Cash Flow'!#REF!</f>
        <v>#REF!</v>
      </c>
      <c r="PHU8" s="354" t="e">
        <f>'[9]15 Yr. Cash Flow'!#REF!</f>
        <v>#REF!</v>
      </c>
      <c r="PHW8" s="354" t="e">
        <f>'[9]15 Yr. Cash Flow'!#REF!</f>
        <v>#REF!</v>
      </c>
      <c r="PHY8" s="354" t="e">
        <f>'[9]15 Yr. Cash Flow'!#REF!</f>
        <v>#REF!</v>
      </c>
      <c r="PIA8" s="354" t="e">
        <f>'[9]15 Yr. Cash Flow'!#REF!</f>
        <v>#REF!</v>
      </c>
      <c r="PIC8" s="354" t="e">
        <f>'[9]15 Yr. Cash Flow'!#REF!</f>
        <v>#REF!</v>
      </c>
      <c r="PIE8" s="354" t="e">
        <f>'[9]15 Yr. Cash Flow'!#REF!</f>
        <v>#REF!</v>
      </c>
      <c r="PIG8" s="354" t="e">
        <f>'[9]15 Yr. Cash Flow'!#REF!</f>
        <v>#REF!</v>
      </c>
      <c r="PII8" s="354" t="e">
        <f>'[9]15 Yr. Cash Flow'!#REF!</f>
        <v>#REF!</v>
      </c>
      <c r="PIK8" s="354" t="e">
        <f>'[9]15 Yr. Cash Flow'!#REF!</f>
        <v>#REF!</v>
      </c>
      <c r="PIM8" s="354" t="e">
        <f>'[9]15 Yr. Cash Flow'!#REF!</f>
        <v>#REF!</v>
      </c>
      <c r="PIO8" s="354" t="e">
        <f>'[9]15 Yr. Cash Flow'!#REF!</f>
        <v>#REF!</v>
      </c>
      <c r="PIQ8" s="354" t="e">
        <f>'[9]15 Yr. Cash Flow'!#REF!</f>
        <v>#REF!</v>
      </c>
      <c r="PIS8" s="354" t="e">
        <f>'[9]15 Yr. Cash Flow'!#REF!</f>
        <v>#REF!</v>
      </c>
      <c r="PIU8" s="354" t="e">
        <f>'[9]15 Yr. Cash Flow'!#REF!</f>
        <v>#REF!</v>
      </c>
      <c r="PIW8" s="354" t="e">
        <f>'[9]15 Yr. Cash Flow'!#REF!</f>
        <v>#REF!</v>
      </c>
      <c r="PIY8" s="354" t="e">
        <f>'[9]15 Yr. Cash Flow'!#REF!</f>
        <v>#REF!</v>
      </c>
      <c r="PJA8" s="354" t="e">
        <f>'[9]15 Yr. Cash Flow'!#REF!</f>
        <v>#REF!</v>
      </c>
      <c r="PJC8" s="354" t="e">
        <f>'[9]15 Yr. Cash Flow'!#REF!</f>
        <v>#REF!</v>
      </c>
      <c r="PJE8" s="354" t="e">
        <f>'[9]15 Yr. Cash Flow'!#REF!</f>
        <v>#REF!</v>
      </c>
      <c r="PJG8" s="354" t="e">
        <f>'[9]15 Yr. Cash Flow'!#REF!</f>
        <v>#REF!</v>
      </c>
      <c r="PJI8" s="354" t="e">
        <f>'[9]15 Yr. Cash Flow'!#REF!</f>
        <v>#REF!</v>
      </c>
      <c r="PJK8" s="354" t="e">
        <f>'[9]15 Yr. Cash Flow'!#REF!</f>
        <v>#REF!</v>
      </c>
      <c r="PJM8" s="354" t="e">
        <f>'[9]15 Yr. Cash Flow'!#REF!</f>
        <v>#REF!</v>
      </c>
      <c r="PJO8" s="354" t="e">
        <f>'[9]15 Yr. Cash Flow'!#REF!</f>
        <v>#REF!</v>
      </c>
      <c r="PJQ8" s="354" t="e">
        <f>'[9]15 Yr. Cash Flow'!#REF!</f>
        <v>#REF!</v>
      </c>
      <c r="PJS8" s="354" t="e">
        <f>'[9]15 Yr. Cash Flow'!#REF!</f>
        <v>#REF!</v>
      </c>
      <c r="PJU8" s="354" t="e">
        <f>'[9]15 Yr. Cash Flow'!#REF!</f>
        <v>#REF!</v>
      </c>
      <c r="PJW8" s="354" t="e">
        <f>'[9]15 Yr. Cash Flow'!#REF!</f>
        <v>#REF!</v>
      </c>
      <c r="PJY8" s="354" t="e">
        <f>'[9]15 Yr. Cash Flow'!#REF!</f>
        <v>#REF!</v>
      </c>
      <c r="PKA8" s="354" t="e">
        <f>'[9]15 Yr. Cash Flow'!#REF!</f>
        <v>#REF!</v>
      </c>
      <c r="PKC8" s="354" t="e">
        <f>'[9]15 Yr. Cash Flow'!#REF!</f>
        <v>#REF!</v>
      </c>
      <c r="PKE8" s="354" t="e">
        <f>'[9]15 Yr. Cash Flow'!#REF!</f>
        <v>#REF!</v>
      </c>
      <c r="PKG8" s="354" t="e">
        <f>'[9]15 Yr. Cash Flow'!#REF!</f>
        <v>#REF!</v>
      </c>
      <c r="PKI8" s="354" t="e">
        <f>'[9]15 Yr. Cash Flow'!#REF!</f>
        <v>#REF!</v>
      </c>
      <c r="PKK8" s="354" t="e">
        <f>'[9]15 Yr. Cash Flow'!#REF!</f>
        <v>#REF!</v>
      </c>
      <c r="PKM8" s="354" t="e">
        <f>'[9]15 Yr. Cash Flow'!#REF!</f>
        <v>#REF!</v>
      </c>
      <c r="PKO8" s="354" t="e">
        <f>'[9]15 Yr. Cash Flow'!#REF!</f>
        <v>#REF!</v>
      </c>
      <c r="PKQ8" s="354" t="e">
        <f>'[9]15 Yr. Cash Flow'!#REF!</f>
        <v>#REF!</v>
      </c>
      <c r="PKS8" s="354" t="e">
        <f>'[9]15 Yr. Cash Flow'!#REF!</f>
        <v>#REF!</v>
      </c>
      <c r="PKU8" s="354" t="e">
        <f>'[9]15 Yr. Cash Flow'!#REF!</f>
        <v>#REF!</v>
      </c>
      <c r="PKW8" s="354" t="e">
        <f>'[9]15 Yr. Cash Flow'!#REF!</f>
        <v>#REF!</v>
      </c>
      <c r="PKY8" s="354" t="e">
        <f>'[9]15 Yr. Cash Flow'!#REF!</f>
        <v>#REF!</v>
      </c>
      <c r="PLA8" s="354" t="e">
        <f>'[9]15 Yr. Cash Flow'!#REF!</f>
        <v>#REF!</v>
      </c>
      <c r="PLC8" s="354" t="e">
        <f>'[9]15 Yr. Cash Flow'!#REF!</f>
        <v>#REF!</v>
      </c>
      <c r="PLE8" s="354" t="e">
        <f>'[9]15 Yr. Cash Flow'!#REF!</f>
        <v>#REF!</v>
      </c>
      <c r="PLG8" s="354" t="e">
        <f>'[9]15 Yr. Cash Flow'!#REF!</f>
        <v>#REF!</v>
      </c>
      <c r="PLI8" s="354" t="e">
        <f>'[9]15 Yr. Cash Flow'!#REF!</f>
        <v>#REF!</v>
      </c>
      <c r="PLK8" s="354" t="e">
        <f>'[9]15 Yr. Cash Flow'!#REF!</f>
        <v>#REF!</v>
      </c>
      <c r="PLM8" s="354" t="e">
        <f>'[9]15 Yr. Cash Flow'!#REF!</f>
        <v>#REF!</v>
      </c>
      <c r="PLO8" s="354" t="e">
        <f>'[9]15 Yr. Cash Flow'!#REF!</f>
        <v>#REF!</v>
      </c>
      <c r="PLQ8" s="354" t="e">
        <f>'[9]15 Yr. Cash Flow'!#REF!</f>
        <v>#REF!</v>
      </c>
      <c r="PLS8" s="354" t="e">
        <f>'[9]15 Yr. Cash Flow'!#REF!</f>
        <v>#REF!</v>
      </c>
      <c r="PLU8" s="354" t="e">
        <f>'[9]15 Yr. Cash Flow'!#REF!</f>
        <v>#REF!</v>
      </c>
      <c r="PLW8" s="354" t="e">
        <f>'[9]15 Yr. Cash Flow'!#REF!</f>
        <v>#REF!</v>
      </c>
      <c r="PLY8" s="354" t="e">
        <f>'[9]15 Yr. Cash Flow'!#REF!</f>
        <v>#REF!</v>
      </c>
      <c r="PMA8" s="354" t="e">
        <f>'[9]15 Yr. Cash Flow'!#REF!</f>
        <v>#REF!</v>
      </c>
      <c r="PMC8" s="354" t="e">
        <f>'[9]15 Yr. Cash Flow'!#REF!</f>
        <v>#REF!</v>
      </c>
      <c r="PME8" s="354" t="e">
        <f>'[9]15 Yr. Cash Flow'!#REF!</f>
        <v>#REF!</v>
      </c>
      <c r="PMG8" s="354" t="e">
        <f>'[9]15 Yr. Cash Flow'!#REF!</f>
        <v>#REF!</v>
      </c>
      <c r="PMI8" s="354" t="e">
        <f>'[9]15 Yr. Cash Flow'!#REF!</f>
        <v>#REF!</v>
      </c>
      <c r="PMK8" s="354" t="e">
        <f>'[9]15 Yr. Cash Flow'!#REF!</f>
        <v>#REF!</v>
      </c>
      <c r="PMM8" s="354" t="e">
        <f>'[9]15 Yr. Cash Flow'!#REF!</f>
        <v>#REF!</v>
      </c>
      <c r="PMO8" s="354" t="e">
        <f>'[9]15 Yr. Cash Flow'!#REF!</f>
        <v>#REF!</v>
      </c>
      <c r="PMQ8" s="354" t="e">
        <f>'[9]15 Yr. Cash Flow'!#REF!</f>
        <v>#REF!</v>
      </c>
      <c r="PMS8" s="354" t="e">
        <f>'[9]15 Yr. Cash Flow'!#REF!</f>
        <v>#REF!</v>
      </c>
      <c r="PMU8" s="354" t="e">
        <f>'[9]15 Yr. Cash Flow'!#REF!</f>
        <v>#REF!</v>
      </c>
      <c r="PMW8" s="354" t="e">
        <f>'[9]15 Yr. Cash Flow'!#REF!</f>
        <v>#REF!</v>
      </c>
      <c r="PMY8" s="354" t="e">
        <f>'[9]15 Yr. Cash Flow'!#REF!</f>
        <v>#REF!</v>
      </c>
      <c r="PNA8" s="354" t="e">
        <f>'[9]15 Yr. Cash Flow'!#REF!</f>
        <v>#REF!</v>
      </c>
      <c r="PNC8" s="354" t="e">
        <f>'[9]15 Yr. Cash Flow'!#REF!</f>
        <v>#REF!</v>
      </c>
      <c r="PNE8" s="354" t="e">
        <f>'[9]15 Yr. Cash Flow'!#REF!</f>
        <v>#REF!</v>
      </c>
      <c r="PNG8" s="354" t="e">
        <f>'[9]15 Yr. Cash Flow'!#REF!</f>
        <v>#REF!</v>
      </c>
      <c r="PNI8" s="354" t="e">
        <f>'[9]15 Yr. Cash Flow'!#REF!</f>
        <v>#REF!</v>
      </c>
      <c r="PNK8" s="354" t="e">
        <f>'[9]15 Yr. Cash Flow'!#REF!</f>
        <v>#REF!</v>
      </c>
      <c r="PNM8" s="354" t="e">
        <f>'[9]15 Yr. Cash Flow'!#REF!</f>
        <v>#REF!</v>
      </c>
      <c r="PNO8" s="354" t="e">
        <f>'[9]15 Yr. Cash Flow'!#REF!</f>
        <v>#REF!</v>
      </c>
      <c r="PNQ8" s="354" t="e">
        <f>'[9]15 Yr. Cash Flow'!#REF!</f>
        <v>#REF!</v>
      </c>
      <c r="PNS8" s="354" t="e">
        <f>'[9]15 Yr. Cash Flow'!#REF!</f>
        <v>#REF!</v>
      </c>
      <c r="PNU8" s="354" t="e">
        <f>'[9]15 Yr. Cash Flow'!#REF!</f>
        <v>#REF!</v>
      </c>
      <c r="PNW8" s="354" t="e">
        <f>'[9]15 Yr. Cash Flow'!#REF!</f>
        <v>#REF!</v>
      </c>
      <c r="PNY8" s="354" t="e">
        <f>'[9]15 Yr. Cash Flow'!#REF!</f>
        <v>#REF!</v>
      </c>
      <c r="POA8" s="354" t="e">
        <f>'[9]15 Yr. Cash Flow'!#REF!</f>
        <v>#REF!</v>
      </c>
      <c r="POC8" s="354" t="e">
        <f>'[9]15 Yr. Cash Flow'!#REF!</f>
        <v>#REF!</v>
      </c>
      <c r="POE8" s="354" t="e">
        <f>'[9]15 Yr. Cash Flow'!#REF!</f>
        <v>#REF!</v>
      </c>
      <c r="POG8" s="354" t="e">
        <f>'[9]15 Yr. Cash Flow'!#REF!</f>
        <v>#REF!</v>
      </c>
      <c r="POI8" s="354" t="e">
        <f>'[9]15 Yr. Cash Flow'!#REF!</f>
        <v>#REF!</v>
      </c>
      <c r="POK8" s="354" t="e">
        <f>'[9]15 Yr. Cash Flow'!#REF!</f>
        <v>#REF!</v>
      </c>
      <c r="POM8" s="354" t="e">
        <f>'[9]15 Yr. Cash Flow'!#REF!</f>
        <v>#REF!</v>
      </c>
      <c r="POO8" s="354" t="e">
        <f>'[9]15 Yr. Cash Flow'!#REF!</f>
        <v>#REF!</v>
      </c>
      <c r="POQ8" s="354" t="e">
        <f>'[9]15 Yr. Cash Flow'!#REF!</f>
        <v>#REF!</v>
      </c>
      <c r="POS8" s="354" t="e">
        <f>'[9]15 Yr. Cash Flow'!#REF!</f>
        <v>#REF!</v>
      </c>
      <c r="POU8" s="354" t="e">
        <f>'[9]15 Yr. Cash Flow'!#REF!</f>
        <v>#REF!</v>
      </c>
      <c r="POW8" s="354" t="e">
        <f>'[9]15 Yr. Cash Flow'!#REF!</f>
        <v>#REF!</v>
      </c>
      <c r="POY8" s="354" t="e">
        <f>'[9]15 Yr. Cash Flow'!#REF!</f>
        <v>#REF!</v>
      </c>
      <c r="PPA8" s="354" t="e">
        <f>'[9]15 Yr. Cash Flow'!#REF!</f>
        <v>#REF!</v>
      </c>
      <c r="PPC8" s="354" t="e">
        <f>'[9]15 Yr. Cash Flow'!#REF!</f>
        <v>#REF!</v>
      </c>
      <c r="PPE8" s="354" t="e">
        <f>'[9]15 Yr. Cash Flow'!#REF!</f>
        <v>#REF!</v>
      </c>
      <c r="PPG8" s="354" t="e">
        <f>'[9]15 Yr. Cash Flow'!#REF!</f>
        <v>#REF!</v>
      </c>
      <c r="PPI8" s="354" t="e">
        <f>'[9]15 Yr. Cash Flow'!#REF!</f>
        <v>#REF!</v>
      </c>
      <c r="PPK8" s="354" t="e">
        <f>'[9]15 Yr. Cash Flow'!#REF!</f>
        <v>#REF!</v>
      </c>
      <c r="PPM8" s="354" t="e">
        <f>'[9]15 Yr. Cash Flow'!#REF!</f>
        <v>#REF!</v>
      </c>
      <c r="PPO8" s="354" t="e">
        <f>'[9]15 Yr. Cash Flow'!#REF!</f>
        <v>#REF!</v>
      </c>
      <c r="PPQ8" s="354" t="e">
        <f>'[9]15 Yr. Cash Flow'!#REF!</f>
        <v>#REF!</v>
      </c>
      <c r="PPS8" s="354" t="e">
        <f>'[9]15 Yr. Cash Flow'!#REF!</f>
        <v>#REF!</v>
      </c>
      <c r="PPU8" s="354" t="e">
        <f>'[9]15 Yr. Cash Flow'!#REF!</f>
        <v>#REF!</v>
      </c>
      <c r="PPW8" s="354" t="e">
        <f>'[9]15 Yr. Cash Flow'!#REF!</f>
        <v>#REF!</v>
      </c>
      <c r="PPY8" s="354" t="e">
        <f>'[9]15 Yr. Cash Flow'!#REF!</f>
        <v>#REF!</v>
      </c>
      <c r="PQA8" s="354" t="e">
        <f>'[9]15 Yr. Cash Flow'!#REF!</f>
        <v>#REF!</v>
      </c>
      <c r="PQC8" s="354" t="e">
        <f>'[9]15 Yr. Cash Flow'!#REF!</f>
        <v>#REF!</v>
      </c>
      <c r="PQE8" s="354" t="e">
        <f>'[9]15 Yr. Cash Flow'!#REF!</f>
        <v>#REF!</v>
      </c>
      <c r="PQG8" s="354" t="e">
        <f>'[9]15 Yr. Cash Flow'!#REF!</f>
        <v>#REF!</v>
      </c>
      <c r="PQI8" s="354" t="e">
        <f>'[9]15 Yr. Cash Flow'!#REF!</f>
        <v>#REF!</v>
      </c>
      <c r="PQK8" s="354" t="e">
        <f>'[9]15 Yr. Cash Flow'!#REF!</f>
        <v>#REF!</v>
      </c>
      <c r="PQM8" s="354" t="e">
        <f>'[9]15 Yr. Cash Flow'!#REF!</f>
        <v>#REF!</v>
      </c>
      <c r="PQO8" s="354" t="e">
        <f>'[9]15 Yr. Cash Flow'!#REF!</f>
        <v>#REF!</v>
      </c>
      <c r="PQQ8" s="354" t="e">
        <f>'[9]15 Yr. Cash Flow'!#REF!</f>
        <v>#REF!</v>
      </c>
      <c r="PQS8" s="354" t="e">
        <f>'[9]15 Yr. Cash Flow'!#REF!</f>
        <v>#REF!</v>
      </c>
      <c r="PQU8" s="354" t="e">
        <f>'[9]15 Yr. Cash Flow'!#REF!</f>
        <v>#REF!</v>
      </c>
      <c r="PQW8" s="354" t="e">
        <f>'[9]15 Yr. Cash Flow'!#REF!</f>
        <v>#REF!</v>
      </c>
      <c r="PQY8" s="354" t="e">
        <f>'[9]15 Yr. Cash Flow'!#REF!</f>
        <v>#REF!</v>
      </c>
      <c r="PRA8" s="354" t="e">
        <f>'[9]15 Yr. Cash Flow'!#REF!</f>
        <v>#REF!</v>
      </c>
      <c r="PRC8" s="354" t="e">
        <f>'[9]15 Yr. Cash Flow'!#REF!</f>
        <v>#REF!</v>
      </c>
      <c r="PRE8" s="354" t="e">
        <f>'[9]15 Yr. Cash Flow'!#REF!</f>
        <v>#REF!</v>
      </c>
      <c r="PRG8" s="354" t="e">
        <f>'[9]15 Yr. Cash Flow'!#REF!</f>
        <v>#REF!</v>
      </c>
      <c r="PRI8" s="354" t="e">
        <f>'[9]15 Yr. Cash Flow'!#REF!</f>
        <v>#REF!</v>
      </c>
      <c r="PRK8" s="354" t="e">
        <f>'[9]15 Yr. Cash Flow'!#REF!</f>
        <v>#REF!</v>
      </c>
      <c r="PRM8" s="354" t="e">
        <f>'[9]15 Yr. Cash Flow'!#REF!</f>
        <v>#REF!</v>
      </c>
      <c r="PRO8" s="354" t="e">
        <f>'[9]15 Yr. Cash Flow'!#REF!</f>
        <v>#REF!</v>
      </c>
      <c r="PRQ8" s="354" t="e">
        <f>'[9]15 Yr. Cash Flow'!#REF!</f>
        <v>#REF!</v>
      </c>
      <c r="PRS8" s="354" t="e">
        <f>'[9]15 Yr. Cash Flow'!#REF!</f>
        <v>#REF!</v>
      </c>
      <c r="PRU8" s="354" t="e">
        <f>'[9]15 Yr. Cash Flow'!#REF!</f>
        <v>#REF!</v>
      </c>
      <c r="PRW8" s="354" t="e">
        <f>'[9]15 Yr. Cash Flow'!#REF!</f>
        <v>#REF!</v>
      </c>
      <c r="PRY8" s="354" t="e">
        <f>'[9]15 Yr. Cash Flow'!#REF!</f>
        <v>#REF!</v>
      </c>
      <c r="PSA8" s="354" t="e">
        <f>'[9]15 Yr. Cash Flow'!#REF!</f>
        <v>#REF!</v>
      </c>
      <c r="PSC8" s="354" t="e">
        <f>'[9]15 Yr. Cash Flow'!#REF!</f>
        <v>#REF!</v>
      </c>
      <c r="PSE8" s="354" t="e">
        <f>'[9]15 Yr. Cash Flow'!#REF!</f>
        <v>#REF!</v>
      </c>
      <c r="PSG8" s="354" t="e">
        <f>'[9]15 Yr. Cash Flow'!#REF!</f>
        <v>#REF!</v>
      </c>
      <c r="PSI8" s="354" t="e">
        <f>'[9]15 Yr. Cash Flow'!#REF!</f>
        <v>#REF!</v>
      </c>
      <c r="PSK8" s="354" t="e">
        <f>'[9]15 Yr. Cash Flow'!#REF!</f>
        <v>#REF!</v>
      </c>
      <c r="PSM8" s="354" t="e">
        <f>'[9]15 Yr. Cash Flow'!#REF!</f>
        <v>#REF!</v>
      </c>
      <c r="PSO8" s="354" t="e">
        <f>'[9]15 Yr. Cash Flow'!#REF!</f>
        <v>#REF!</v>
      </c>
      <c r="PSQ8" s="354" t="e">
        <f>'[9]15 Yr. Cash Flow'!#REF!</f>
        <v>#REF!</v>
      </c>
      <c r="PSS8" s="354" t="e">
        <f>'[9]15 Yr. Cash Flow'!#REF!</f>
        <v>#REF!</v>
      </c>
      <c r="PSU8" s="354" t="e">
        <f>'[9]15 Yr. Cash Flow'!#REF!</f>
        <v>#REF!</v>
      </c>
      <c r="PSW8" s="354" t="e">
        <f>'[9]15 Yr. Cash Flow'!#REF!</f>
        <v>#REF!</v>
      </c>
      <c r="PSY8" s="354" t="e">
        <f>'[9]15 Yr. Cash Flow'!#REF!</f>
        <v>#REF!</v>
      </c>
      <c r="PTA8" s="354" t="e">
        <f>'[9]15 Yr. Cash Flow'!#REF!</f>
        <v>#REF!</v>
      </c>
      <c r="PTC8" s="354" t="e">
        <f>'[9]15 Yr. Cash Flow'!#REF!</f>
        <v>#REF!</v>
      </c>
      <c r="PTE8" s="354" t="e">
        <f>'[9]15 Yr. Cash Flow'!#REF!</f>
        <v>#REF!</v>
      </c>
      <c r="PTG8" s="354" t="e">
        <f>'[9]15 Yr. Cash Flow'!#REF!</f>
        <v>#REF!</v>
      </c>
      <c r="PTI8" s="354" t="e">
        <f>'[9]15 Yr. Cash Flow'!#REF!</f>
        <v>#REF!</v>
      </c>
      <c r="PTK8" s="354" t="e">
        <f>'[9]15 Yr. Cash Flow'!#REF!</f>
        <v>#REF!</v>
      </c>
      <c r="PTM8" s="354" t="e">
        <f>'[9]15 Yr. Cash Flow'!#REF!</f>
        <v>#REF!</v>
      </c>
      <c r="PTO8" s="354" t="e">
        <f>'[9]15 Yr. Cash Flow'!#REF!</f>
        <v>#REF!</v>
      </c>
      <c r="PTQ8" s="354" t="e">
        <f>'[9]15 Yr. Cash Flow'!#REF!</f>
        <v>#REF!</v>
      </c>
      <c r="PTS8" s="354" t="e">
        <f>'[9]15 Yr. Cash Flow'!#REF!</f>
        <v>#REF!</v>
      </c>
      <c r="PTU8" s="354" t="e">
        <f>'[9]15 Yr. Cash Flow'!#REF!</f>
        <v>#REF!</v>
      </c>
      <c r="PTW8" s="354" t="e">
        <f>'[9]15 Yr. Cash Flow'!#REF!</f>
        <v>#REF!</v>
      </c>
      <c r="PTY8" s="354" t="e">
        <f>'[9]15 Yr. Cash Flow'!#REF!</f>
        <v>#REF!</v>
      </c>
      <c r="PUA8" s="354" t="e">
        <f>'[9]15 Yr. Cash Flow'!#REF!</f>
        <v>#REF!</v>
      </c>
      <c r="PUC8" s="354" t="e">
        <f>'[9]15 Yr. Cash Flow'!#REF!</f>
        <v>#REF!</v>
      </c>
      <c r="PUE8" s="354" t="e">
        <f>'[9]15 Yr. Cash Flow'!#REF!</f>
        <v>#REF!</v>
      </c>
      <c r="PUG8" s="354" t="e">
        <f>'[9]15 Yr. Cash Flow'!#REF!</f>
        <v>#REF!</v>
      </c>
      <c r="PUI8" s="354" t="e">
        <f>'[9]15 Yr. Cash Flow'!#REF!</f>
        <v>#REF!</v>
      </c>
      <c r="PUK8" s="354" t="e">
        <f>'[9]15 Yr. Cash Flow'!#REF!</f>
        <v>#REF!</v>
      </c>
      <c r="PUM8" s="354" t="e">
        <f>'[9]15 Yr. Cash Flow'!#REF!</f>
        <v>#REF!</v>
      </c>
      <c r="PUO8" s="354" t="e">
        <f>'[9]15 Yr. Cash Flow'!#REF!</f>
        <v>#REF!</v>
      </c>
      <c r="PUQ8" s="354" t="e">
        <f>'[9]15 Yr. Cash Flow'!#REF!</f>
        <v>#REF!</v>
      </c>
      <c r="PUS8" s="354" t="e">
        <f>'[9]15 Yr. Cash Flow'!#REF!</f>
        <v>#REF!</v>
      </c>
      <c r="PUU8" s="354" t="e">
        <f>'[9]15 Yr. Cash Flow'!#REF!</f>
        <v>#REF!</v>
      </c>
      <c r="PUW8" s="354" t="e">
        <f>'[9]15 Yr. Cash Flow'!#REF!</f>
        <v>#REF!</v>
      </c>
      <c r="PUY8" s="354" t="e">
        <f>'[9]15 Yr. Cash Flow'!#REF!</f>
        <v>#REF!</v>
      </c>
      <c r="PVA8" s="354" t="e">
        <f>'[9]15 Yr. Cash Flow'!#REF!</f>
        <v>#REF!</v>
      </c>
      <c r="PVC8" s="354" t="e">
        <f>'[9]15 Yr. Cash Flow'!#REF!</f>
        <v>#REF!</v>
      </c>
      <c r="PVE8" s="354" t="e">
        <f>'[9]15 Yr. Cash Flow'!#REF!</f>
        <v>#REF!</v>
      </c>
      <c r="PVG8" s="354" t="e">
        <f>'[9]15 Yr. Cash Flow'!#REF!</f>
        <v>#REF!</v>
      </c>
      <c r="PVI8" s="354" t="e">
        <f>'[9]15 Yr. Cash Flow'!#REF!</f>
        <v>#REF!</v>
      </c>
      <c r="PVK8" s="354" t="e">
        <f>'[9]15 Yr. Cash Flow'!#REF!</f>
        <v>#REF!</v>
      </c>
      <c r="PVM8" s="354" t="e">
        <f>'[9]15 Yr. Cash Flow'!#REF!</f>
        <v>#REF!</v>
      </c>
      <c r="PVO8" s="354" t="e">
        <f>'[9]15 Yr. Cash Flow'!#REF!</f>
        <v>#REF!</v>
      </c>
      <c r="PVQ8" s="354" t="e">
        <f>'[9]15 Yr. Cash Flow'!#REF!</f>
        <v>#REF!</v>
      </c>
      <c r="PVS8" s="354" t="e">
        <f>'[9]15 Yr. Cash Flow'!#REF!</f>
        <v>#REF!</v>
      </c>
      <c r="PVU8" s="354" t="e">
        <f>'[9]15 Yr. Cash Flow'!#REF!</f>
        <v>#REF!</v>
      </c>
      <c r="PVW8" s="354" t="e">
        <f>'[9]15 Yr. Cash Flow'!#REF!</f>
        <v>#REF!</v>
      </c>
      <c r="PVY8" s="354" t="e">
        <f>'[9]15 Yr. Cash Flow'!#REF!</f>
        <v>#REF!</v>
      </c>
      <c r="PWA8" s="354" t="e">
        <f>'[9]15 Yr. Cash Flow'!#REF!</f>
        <v>#REF!</v>
      </c>
      <c r="PWC8" s="354" t="e">
        <f>'[9]15 Yr. Cash Flow'!#REF!</f>
        <v>#REF!</v>
      </c>
      <c r="PWE8" s="354" t="e">
        <f>'[9]15 Yr. Cash Flow'!#REF!</f>
        <v>#REF!</v>
      </c>
      <c r="PWG8" s="354" t="e">
        <f>'[9]15 Yr. Cash Flow'!#REF!</f>
        <v>#REF!</v>
      </c>
      <c r="PWI8" s="354" t="e">
        <f>'[9]15 Yr. Cash Flow'!#REF!</f>
        <v>#REF!</v>
      </c>
      <c r="PWK8" s="354" t="e">
        <f>'[9]15 Yr. Cash Flow'!#REF!</f>
        <v>#REF!</v>
      </c>
      <c r="PWM8" s="354" t="e">
        <f>'[9]15 Yr. Cash Flow'!#REF!</f>
        <v>#REF!</v>
      </c>
      <c r="PWO8" s="354" t="e">
        <f>'[9]15 Yr. Cash Flow'!#REF!</f>
        <v>#REF!</v>
      </c>
      <c r="PWQ8" s="354" t="e">
        <f>'[9]15 Yr. Cash Flow'!#REF!</f>
        <v>#REF!</v>
      </c>
      <c r="PWS8" s="354" t="e">
        <f>'[9]15 Yr. Cash Flow'!#REF!</f>
        <v>#REF!</v>
      </c>
      <c r="PWU8" s="354" t="e">
        <f>'[9]15 Yr. Cash Flow'!#REF!</f>
        <v>#REF!</v>
      </c>
      <c r="PWW8" s="354" t="e">
        <f>'[9]15 Yr. Cash Flow'!#REF!</f>
        <v>#REF!</v>
      </c>
      <c r="PWY8" s="354" t="e">
        <f>'[9]15 Yr. Cash Flow'!#REF!</f>
        <v>#REF!</v>
      </c>
      <c r="PXA8" s="354" t="e">
        <f>'[9]15 Yr. Cash Flow'!#REF!</f>
        <v>#REF!</v>
      </c>
      <c r="PXC8" s="354" t="e">
        <f>'[9]15 Yr. Cash Flow'!#REF!</f>
        <v>#REF!</v>
      </c>
      <c r="PXE8" s="354" t="e">
        <f>'[9]15 Yr. Cash Flow'!#REF!</f>
        <v>#REF!</v>
      </c>
      <c r="PXG8" s="354" t="e">
        <f>'[9]15 Yr. Cash Flow'!#REF!</f>
        <v>#REF!</v>
      </c>
      <c r="PXI8" s="354" t="e">
        <f>'[9]15 Yr. Cash Flow'!#REF!</f>
        <v>#REF!</v>
      </c>
      <c r="PXK8" s="354" t="e">
        <f>'[9]15 Yr. Cash Flow'!#REF!</f>
        <v>#REF!</v>
      </c>
      <c r="PXM8" s="354" t="e">
        <f>'[9]15 Yr. Cash Flow'!#REF!</f>
        <v>#REF!</v>
      </c>
      <c r="PXO8" s="354" t="e">
        <f>'[9]15 Yr. Cash Flow'!#REF!</f>
        <v>#REF!</v>
      </c>
      <c r="PXQ8" s="354" t="e">
        <f>'[9]15 Yr. Cash Flow'!#REF!</f>
        <v>#REF!</v>
      </c>
      <c r="PXS8" s="354" t="e">
        <f>'[9]15 Yr. Cash Flow'!#REF!</f>
        <v>#REF!</v>
      </c>
      <c r="PXU8" s="354" t="e">
        <f>'[9]15 Yr. Cash Flow'!#REF!</f>
        <v>#REF!</v>
      </c>
      <c r="PXW8" s="354" t="e">
        <f>'[9]15 Yr. Cash Flow'!#REF!</f>
        <v>#REF!</v>
      </c>
      <c r="PXY8" s="354" t="e">
        <f>'[9]15 Yr. Cash Flow'!#REF!</f>
        <v>#REF!</v>
      </c>
      <c r="PYA8" s="354" t="e">
        <f>'[9]15 Yr. Cash Flow'!#REF!</f>
        <v>#REF!</v>
      </c>
      <c r="PYC8" s="354" t="e">
        <f>'[9]15 Yr. Cash Flow'!#REF!</f>
        <v>#REF!</v>
      </c>
      <c r="PYE8" s="354" t="e">
        <f>'[9]15 Yr. Cash Flow'!#REF!</f>
        <v>#REF!</v>
      </c>
      <c r="PYG8" s="354" t="e">
        <f>'[9]15 Yr. Cash Flow'!#REF!</f>
        <v>#REF!</v>
      </c>
      <c r="PYI8" s="354" t="e">
        <f>'[9]15 Yr. Cash Flow'!#REF!</f>
        <v>#REF!</v>
      </c>
      <c r="PYK8" s="354" t="e">
        <f>'[9]15 Yr. Cash Flow'!#REF!</f>
        <v>#REF!</v>
      </c>
      <c r="PYM8" s="354" t="e">
        <f>'[9]15 Yr. Cash Flow'!#REF!</f>
        <v>#REF!</v>
      </c>
      <c r="PYO8" s="354" t="e">
        <f>'[9]15 Yr. Cash Flow'!#REF!</f>
        <v>#REF!</v>
      </c>
      <c r="PYQ8" s="354" t="e">
        <f>'[9]15 Yr. Cash Flow'!#REF!</f>
        <v>#REF!</v>
      </c>
      <c r="PYS8" s="354" t="e">
        <f>'[9]15 Yr. Cash Flow'!#REF!</f>
        <v>#REF!</v>
      </c>
      <c r="PYU8" s="354" t="e">
        <f>'[9]15 Yr. Cash Flow'!#REF!</f>
        <v>#REF!</v>
      </c>
      <c r="PYW8" s="354" t="e">
        <f>'[9]15 Yr. Cash Flow'!#REF!</f>
        <v>#REF!</v>
      </c>
      <c r="PYY8" s="354" t="e">
        <f>'[9]15 Yr. Cash Flow'!#REF!</f>
        <v>#REF!</v>
      </c>
      <c r="PZA8" s="354" t="e">
        <f>'[9]15 Yr. Cash Flow'!#REF!</f>
        <v>#REF!</v>
      </c>
      <c r="PZC8" s="354" t="e">
        <f>'[9]15 Yr. Cash Flow'!#REF!</f>
        <v>#REF!</v>
      </c>
      <c r="PZE8" s="354" t="e">
        <f>'[9]15 Yr. Cash Flow'!#REF!</f>
        <v>#REF!</v>
      </c>
      <c r="PZG8" s="354" t="e">
        <f>'[9]15 Yr. Cash Flow'!#REF!</f>
        <v>#REF!</v>
      </c>
      <c r="PZI8" s="354" t="e">
        <f>'[9]15 Yr. Cash Flow'!#REF!</f>
        <v>#REF!</v>
      </c>
      <c r="PZK8" s="354" t="e">
        <f>'[9]15 Yr. Cash Flow'!#REF!</f>
        <v>#REF!</v>
      </c>
      <c r="PZM8" s="354" t="e">
        <f>'[9]15 Yr. Cash Flow'!#REF!</f>
        <v>#REF!</v>
      </c>
      <c r="PZO8" s="354" t="e">
        <f>'[9]15 Yr. Cash Flow'!#REF!</f>
        <v>#REF!</v>
      </c>
      <c r="PZQ8" s="354" t="e">
        <f>'[9]15 Yr. Cash Flow'!#REF!</f>
        <v>#REF!</v>
      </c>
      <c r="PZS8" s="354" t="e">
        <f>'[9]15 Yr. Cash Flow'!#REF!</f>
        <v>#REF!</v>
      </c>
      <c r="PZU8" s="354" t="e">
        <f>'[9]15 Yr. Cash Flow'!#REF!</f>
        <v>#REF!</v>
      </c>
      <c r="PZW8" s="354" t="e">
        <f>'[9]15 Yr. Cash Flow'!#REF!</f>
        <v>#REF!</v>
      </c>
      <c r="PZY8" s="354" t="e">
        <f>'[9]15 Yr. Cash Flow'!#REF!</f>
        <v>#REF!</v>
      </c>
      <c r="QAA8" s="354" t="e">
        <f>'[9]15 Yr. Cash Flow'!#REF!</f>
        <v>#REF!</v>
      </c>
      <c r="QAC8" s="354" t="e">
        <f>'[9]15 Yr. Cash Flow'!#REF!</f>
        <v>#REF!</v>
      </c>
      <c r="QAE8" s="354" t="e">
        <f>'[9]15 Yr. Cash Flow'!#REF!</f>
        <v>#REF!</v>
      </c>
      <c r="QAG8" s="354" t="e">
        <f>'[9]15 Yr. Cash Flow'!#REF!</f>
        <v>#REF!</v>
      </c>
      <c r="QAI8" s="354" t="e">
        <f>'[9]15 Yr. Cash Flow'!#REF!</f>
        <v>#REF!</v>
      </c>
      <c r="QAK8" s="354" t="e">
        <f>'[9]15 Yr. Cash Flow'!#REF!</f>
        <v>#REF!</v>
      </c>
      <c r="QAM8" s="354" t="e">
        <f>'[9]15 Yr. Cash Flow'!#REF!</f>
        <v>#REF!</v>
      </c>
      <c r="QAO8" s="354" t="e">
        <f>'[9]15 Yr. Cash Flow'!#REF!</f>
        <v>#REF!</v>
      </c>
      <c r="QAQ8" s="354" t="e">
        <f>'[9]15 Yr. Cash Flow'!#REF!</f>
        <v>#REF!</v>
      </c>
      <c r="QAS8" s="354" t="e">
        <f>'[9]15 Yr. Cash Flow'!#REF!</f>
        <v>#REF!</v>
      </c>
      <c r="QAU8" s="354" t="e">
        <f>'[9]15 Yr. Cash Flow'!#REF!</f>
        <v>#REF!</v>
      </c>
      <c r="QAW8" s="354" t="e">
        <f>'[9]15 Yr. Cash Flow'!#REF!</f>
        <v>#REF!</v>
      </c>
      <c r="QAY8" s="354" t="e">
        <f>'[9]15 Yr. Cash Flow'!#REF!</f>
        <v>#REF!</v>
      </c>
      <c r="QBA8" s="354" t="e">
        <f>'[9]15 Yr. Cash Flow'!#REF!</f>
        <v>#REF!</v>
      </c>
      <c r="QBC8" s="354" t="e">
        <f>'[9]15 Yr. Cash Flow'!#REF!</f>
        <v>#REF!</v>
      </c>
      <c r="QBE8" s="354" t="e">
        <f>'[9]15 Yr. Cash Flow'!#REF!</f>
        <v>#REF!</v>
      </c>
      <c r="QBG8" s="354" t="e">
        <f>'[9]15 Yr. Cash Flow'!#REF!</f>
        <v>#REF!</v>
      </c>
      <c r="QBI8" s="354" t="e">
        <f>'[9]15 Yr. Cash Flow'!#REF!</f>
        <v>#REF!</v>
      </c>
      <c r="QBK8" s="354" t="e">
        <f>'[9]15 Yr. Cash Flow'!#REF!</f>
        <v>#REF!</v>
      </c>
      <c r="QBM8" s="354" t="e">
        <f>'[9]15 Yr. Cash Flow'!#REF!</f>
        <v>#REF!</v>
      </c>
      <c r="QBO8" s="354" t="e">
        <f>'[9]15 Yr. Cash Flow'!#REF!</f>
        <v>#REF!</v>
      </c>
      <c r="QBQ8" s="354" t="e">
        <f>'[9]15 Yr. Cash Flow'!#REF!</f>
        <v>#REF!</v>
      </c>
      <c r="QBS8" s="354" t="e">
        <f>'[9]15 Yr. Cash Flow'!#REF!</f>
        <v>#REF!</v>
      </c>
      <c r="QBU8" s="354" t="e">
        <f>'[9]15 Yr. Cash Flow'!#REF!</f>
        <v>#REF!</v>
      </c>
      <c r="QBW8" s="354" t="e">
        <f>'[9]15 Yr. Cash Flow'!#REF!</f>
        <v>#REF!</v>
      </c>
      <c r="QBY8" s="354" t="e">
        <f>'[9]15 Yr. Cash Flow'!#REF!</f>
        <v>#REF!</v>
      </c>
      <c r="QCA8" s="354" t="e">
        <f>'[9]15 Yr. Cash Flow'!#REF!</f>
        <v>#REF!</v>
      </c>
      <c r="QCC8" s="354" t="e">
        <f>'[9]15 Yr. Cash Flow'!#REF!</f>
        <v>#REF!</v>
      </c>
      <c r="QCE8" s="354" t="e">
        <f>'[9]15 Yr. Cash Flow'!#REF!</f>
        <v>#REF!</v>
      </c>
      <c r="QCG8" s="354" t="e">
        <f>'[9]15 Yr. Cash Flow'!#REF!</f>
        <v>#REF!</v>
      </c>
      <c r="QCI8" s="354" t="e">
        <f>'[9]15 Yr. Cash Flow'!#REF!</f>
        <v>#REF!</v>
      </c>
      <c r="QCK8" s="354" t="e">
        <f>'[9]15 Yr. Cash Flow'!#REF!</f>
        <v>#REF!</v>
      </c>
      <c r="QCM8" s="354" t="e">
        <f>'[9]15 Yr. Cash Flow'!#REF!</f>
        <v>#REF!</v>
      </c>
      <c r="QCO8" s="354" t="e">
        <f>'[9]15 Yr. Cash Flow'!#REF!</f>
        <v>#REF!</v>
      </c>
      <c r="QCQ8" s="354" t="e">
        <f>'[9]15 Yr. Cash Flow'!#REF!</f>
        <v>#REF!</v>
      </c>
      <c r="QCS8" s="354" t="e">
        <f>'[9]15 Yr. Cash Flow'!#REF!</f>
        <v>#REF!</v>
      </c>
      <c r="QCU8" s="354" t="e">
        <f>'[9]15 Yr. Cash Flow'!#REF!</f>
        <v>#REF!</v>
      </c>
      <c r="QCW8" s="354" t="e">
        <f>'[9]15 Yr. Cash Flow'!#REF!</f>
        <v>#REF!</v>
      </c>
      <c r="QCY8" s="354" t="e">
        <f>'[9]15 Yr. Cash Flow'!#REF!</f>
        <v>#REF!</v>
      </c>
      <c r="QDA8" s="354" t="e">
        <f>'[9]15 Yr. Cash Flow'!#REF!</f>
        <v>#REF!</v>
      </c>
      <c r="QDC8" s="354" t="e">
        <f>'[9]15 Yr. Cash Flow'!#REF!</f>
        <v>#REF!</v>
      </c>
      <c r="QDE8" s="354" t="e">
        <f>'[9]15 Yr. Cash Flow'!#REF!</f>
        <v>#REF!</v>
      </c>
      <c r="QDG8" s="354" t="e">
        <f>'[9]15 Yr. Cash Flow'!#REF!</f>
        <v>#REF!</v>
      </c>
      <c r="QDI8" s="354" t="e">
        <f>'[9]15 Yr. Cash Flow'!#REF!</f>
        <v>#REF!</v>
      </c>
      <c r="QDK8" s="354" t="e">
        <f>'[9]15 Yr. Cash Flow'!#REF!</f>
        <v>#REF!</v>
      </c>
      <c r="QDM8" s="354" t="e">
        <f>'[9]15 Yr. Cash Flow'!#REF!</f>
        <v>#REF!</v>
      </c>
      <c r="QDO8" s="354" t="e">
        <f>'[9]15 Yr. Cash Flow'!#REF!</f>
        <v>#REF!</v>
      </c>
      <c r="QDQ8" s="354" t="e">
        <f>'[9]15 Yr. Cash Flow'!#REF!</f>
        <v>#REF!</v>
      </c>
      <c r="QDS8" s="354" t="e">
        <f>'[9]15 Yr. Cash Flow'!#REF!</f>
        <v>#REF!</v>
      </c>
      <c r="QDU8" s="354" t="e">
        <f>'[9]15 Yr. Cash Flow'!#REF!</f>
        <v>#REF!</v>
      </c>
      <c r="QDW8" s="354" t="e">
        <f>'[9]15 Yr. Cash Flow'!#REF!</f>
        <v>#REF!</v>
      </c>
      <c r="QDY8" s="354" t="e">
        <f>'[9]15 Yr. Cash Flow'!#REF!</f>
        <v>#REF!</v>
      </c>
      <c r="QEA8" s="354" t="e">
        <f>'[9]15 Yr. Cash Flow'!#REF!</f>
        <v>#REF!</v>
      </c>
      <c r="QEC8" s="354" t="e">
        <f>'[9]15 Yr. Cash Flow'!#REF!</f>
        <v>#REF!</v>
      </c>
      <c r="QEE8" s="354" t="e">
        <f>'[9]15 Yr. Cash Flow'!#REF!</f>
        <v>#REF!</v>
      </c>
      <c r="QEG8" s="354" t="e">
        <f>'[9]15 Yr. Cash Flow'!#REF!</f>
        <v>#REF!</v>
      </c>
      <c r="QEI8" s="354" t="e">
        <f>'[9]15 Yr. Cash Flow'!#REF!</f>
        <v>#REF!</v>
      </c>
      <c r="QEK8" s="354" t="e">
        <f>'[9]15 Yr. Cash Flow'!#REF!</f>
        <v>#REF!</v>
      </c>
      <c r="QEM8" s="354" t="e">
        <f>'[9]15 Yr. Cash Flow'!#REF!</f>
        <v>#REF!</v>
      </c>
      <c r="QEO8" s="354" t="e">
        <f>'[9]15 Yr. Cash Flow'!#REF!</f>
        <v>#REF!</v>
      </c>
      <c r="QEQ8" s="354" t="e">
        <f>'[9]15 Yr. Cash Flow'!#REF!</f>
        <v>#REF!</v>
      </c>
      <c r="QES8" s="354" t="e">
        <f>'[9]15 Yr. Cash Flow'!#REF!</f>
        <v>#REF!</v>
      </c>
      <c r="QEU8" s="354" t="e">
        <f>'[9]15 Yr. Cash Flow'!#REF!</f>
        <v>#REF!</v>
      </c>
      <c r="QEW8" s="354" t="e">
        <f>'[9]15 Yr. Cash Flow'!#REF!</f>
        <v>#REF!</v>
      </c>
      <c r="QEY8" s="354" t="e">
        <f>'[9]15 Yr. Cash Flow'!#REF!</f>
        <v>#REF!</v>
      </c>
      <c r="QFA8" s="354" t="e">
        <f>'[9]15 Yr. Cash Flow'!#REF!</f>
        <v>#REF!</v>
      </c>
      <c r="QFC8" s="354" t="e">
        <f>'[9]15 Yr. Cash Flow'!#REF!</f>
        <v>#REF!</v>
      </c>
      <c r="QFE8" s="354" t="e">
        <f>'[9]15 Yr. Cash Flow'!#REF!</f>
        <v>#REF!</v>
      </c>
      <c r="QFG8" s="354" t="e">
        <f>'[9]15 Yr. Cash Flow'!#REF!</f>
        <v>#REF!</v>
      </c>
      <c r="QFI8" s="354" t="e">
        <f>'[9]15 Yr. Cash Flow'!#REF!</f>
        <v>#REF!</v>
      </c>
      <c r="QFK8" s="354" t="e">
        <f>'[9]15 Yr. Cash Flow'!#REF!</f>
        <v>#REF!</v>
      </c>
      <c r="QFM8" s="354" t="e">
        <f>'[9]15 Yr. Cash Flow'!#REF!</f>
        <v>#REF!</v>
      </c>
      <c r="QFO8" s="354" t="e">
        <f>'[9]15 Yr. Cash Flow'!#REF!</f>
        <v>#REF!</v>
      </c>
      <c r="QFQ8" s="354" t="e">
        <f>'[9]15 Yr. Cash Flow'!#REF!</f>
        <v>#REF!</v>
      </c>
      <c r="QFS8" s="354" t="e">
        <f>'[9]15 Yr. Cash Flow'!#REF!</f>
        <v>#REF!</v>
      </c>
      <c r="QFU8" s="354" t="e">
        <f>'[9]15 Yr. Cash Flow'!#REF!</f>
        <v>#REF!</v>
      </c>
      <c r="QFW8" s="354" t="e">
        <f>'[9]15 Yr. Cash Flow'!#REF!</f>
        <v>#REF!</v>
      </c>
      <c r="QFY8" s="354" t="e">
        <f>'[9]15 Yr. Cash Flow'!#REF!</f>
        <v>#REF!</v>
      </c>
      <c r="QGA8" s="354" t="e">
        <f>'[9]15 Yr. Cash Flow'!#REF!</f>
        <v>#REF!</v>
      </c>
      <c r="QGC8" s="354" t="e">
        <f>'[9]15 Yr. Cash Flow'!#REF!</f>
        <v>#REF!</v>
      </c>
      <c r="QGE8" s="354" t="e">
        <f>'[9]15 Yr. Cash Flow'!#REF!</f>
        <v>#REF!</v>
      </c>
      <c r="QGG8" s="354" t="e">
        <f>'[9]15 Yr. Cash Flow'!#REF!</f>
        <v>#REF!</v>
      </c>
      <c r="QGI8" s="354" t="e">
        <f>'[9]15 Yr. Cash Flow'!#REF!</f>
        <v>#REF!</v>
      </c>
      <c r="QGK8" s="354" t="e">
        <f>'[9]15 Yr. Cash Flow'!#REF!</f>
        <v>#REF!</v>
      </c>
      <c r="QGM8" s="354" t="e">
        <f>'[9]15 Yr. Cash Flow'!#REF!</f>
        <v>#REF!</v>
      </c>
      <c r="QGO8" s="354" t="e">
        <f>'[9]15 Yr. Cash Flow'!#REF!</f>
        <v>#REF!</v>
      </c>
      <c r="QGQ8" s="354" t="e">
        <f>'[9]15 Yr. Cash Flow'!#REF!</f>
        <v>#REF!</v>
      </c>
      <c r="QGS8" s="354" t="e">
        <f>'[9]15 Yr. Cash Flow'!#REF!</f>
        <v>#REF!</v>
      </c>
      <c r="QGU8" s="354" t="e">
        <f>'[9]15 Yr. Cash Flow'!#REF!</f>
        <v>#REF!</v>
      </c>
      <c r="QGW8" s="354" t="e">
        <f>'[9]15 Yr. Cash Flow'!#REF!</f>
        <v>#REF!</v>
      </c>
      <c r="QGY8" s="354" t="e">
        <f>'[9]15 Yr. Cash Flow'!#REF!</f>
        <v>#REF!</v>
      </c>
      <c r="QHA8" s="354" t="e">
        <f>'[9]15 Yr. Cash Flow'!#REF!</f>
        <v>#REF!</v>
      </c>
      <c r="QHC8" s="354" t="e">
        <f>'[9]15 Yr. Cash Flow'!#REF!</f>
        <v>#REF!</v>
      </c>
      <c r="QHE8" s="354" t="e">
        <f>'[9]15 Yr. Cash Flow'!#REF!</f>
        <v>#REF!</v>
      </c>
      <c r="QHG8" s="354" t="e">
        <f>'[9]15 Yr. Cash Flow'!#REF!</f>
        <v>#REF!</v>
      </c>
      <c r="QHI8" s="354" t="e">
        <f>'[9]15 Yr. Cash Flow'!#REF!</f>
        <v>#REF!</v>
      </c>
      <c r="QHK8" s="354" t="e">
        <f>'[9]15 Yr. Cash Flow'!#REF!</f>
        <v>#REF!</v>
      </c>
      <c r="QHM8" s="354" t="e">
        <f>'[9]15 Yr. Cash Flow'!#REF!</f>
        <v>#REF!</v>
      </c>
      <c r="QHO8" s="354" t="e">
        <f>'[9]15 Yr. Cash Flow'!#REF!</f>
        <v>#REF!</v>
      </c>
      <c r="QHQ8" s="354" t="e">
        <f>'[9]15 Yr. Cash Flow'!#REF!</f>
        <v>#REF!</v>
      </c>
      <c r="QHS8" s="354" t="e">
        <f>'[9]15 Yr. Cash Flow'!#REF!</f>
        <v>#REF!</v>
      </c>
      <c r="QHU8" s="354" t="e">
        <f>'[9]15 Yr. Cash Flow'!#REF!</f>
        <v>#REF!</v>
      </c>
      <c r="QHW8" s="354" t="e">
        <f>'[9]15 Yr. Cash Flow'!#REF!</f>
        <v>#REF!</v>
      </c>
      <c r="QHY8" s="354" t="e">
        <f>'[9]15 Yr. Cash Flow'!#REF!</f>
        <v>#REF!</v>
      </c>
      <c r="QIA8" s="354" t="e">
        <f>'[9]15 Yr. Cash Flow'!#REF!</f>
        <v>#REF!</v>
      </c>
      <c r="QIC8" s="354" t="e">
        <f>'[9]15 Yr. Cash Flow'!#REF!</f>
        <v>#REF!</v>
      </c>
      <c r="QIE8" s="354" t="e">
        <f>'[9]15 Yr. Cash Flow'!#REF!</f>
        <v>#REF!</v>
      </c>
      <c r="QIG8" s="354" t="e">
        <f>'[9]15 Yr. Cash Flow'!#REF!</f>
        <v>#REF!</v>
      </c>
      <c r="QII8" s="354" t="e">
        <f>'[9]15 Yr. Cash Flow'!#REF!</f>
        <v>#REF!</v>
      </c>
      <c r="QIK8" s="354" t="e">
        <f>'[9]15 Yr. Cash Flow'!#REF!</f>
        <v>#REF!</v>
      </c>
      <c r="QIM8" s="354" t="e">
        <f>'[9]15 Yr. Cash Flow'!#REF!</f>
        <v>#REF!</v>
      </c>
      <c r="QIO8" s="354" t="e">
        <f>'[9]15 Yr. Cash Flow'!#REF!</f>
        <v>#REF!</v>
      </c>
      <c r="QIQ8" s="354" t="e">
        <f>'[9]15 Yr. Cash Flow'!#REF!</f>
        <v>#REF!</v>
      </c>
      <c r="QIS8" s="354" t="e">
        <f>'[9]15 Yr. Cash Flow'!#REF!</f>
        <v>#REF!</v>
      </c>
      <c r="QIU8" s="354" t="e">
        <f>'[9]15 Yr. Cash Flow'!#REF!</f>
        <v>#REF!</v>
      </c>
      <c r="QIW8" s="354" t="e">
        <f>'[9]15 Yr. Cash Flow'!#REF!</f>
        <v>#REF!</v>
      </c>
      <c r="QIY8" s="354" t="e">
        <f>'[9]15 Yr. Cash Flow'!#REF!</f>
        <v>#REF!</v>
      </c>
      <c r="QJA8" s="354" t="e">
        <f>'[9]15 Yr. Cash Flow'!#REF!</f>
        <v>#REF!</v>
      </c>
      <c r="QJC8" s="354" t="e">
        <f>'[9]15 Yr. Cash Flow'!#REF!</f>
        <v>#REF!</v>
      </c>
      <c r="QJE8" s="354" t="e">
        <f>'[9]15 Yr. Cash Flow'!#REF!</f>
        <v>#REF!</v>
      </c>
      <c r="QJG8" s="354" t="e">
        <f>'[9]15 Yr. Cash Flow'!#REF!</f>
        <v>#REF!</v>
      </c>
      <c r="QJI8" s="354" t="e">
        <f>'[9]15 Yr. Cash Flow'!#REF!</f>
        <v>#REF!</v>
      </c>
      <c r="QJK8" s="354" t="e">
        <f>'[9]15 Yr. Cash Flow'!#REF!</f>
        <v>#REF!</v>
      </c>
      <c r="QJM8" s="354" t="e">
        <f>'[9]15 Yr. Cash Flow'!#REF!</f>
        <v>#REF!</v>
      </c>
      <c r="QJO8" s="354" t="e">
        <f>'[9]15 Yr. Cash Flow'!#REF!</f>
        <v>#REF!</v>
      </c>
      <c r="QJQ8" s="354" t="e">
        <f>'[9]15 Yr. Cash Flow'!#REF!</f>
        <v>#REF!</v>
      </c>
      <c r="QJS8" s="354" t="e">
        <f>'[9]15 Yr. Cash Flow'!#REF!</f>
        <v>#REF!</v>
      </c>
      <c r="QJU8" s="354" t="e">
        <f>'[9]15 Yr. Cash Flow'!#REF!</f>
        <v>#REF!</v>
      </c>
      <c r="QJW8" s="354" t="e">
        <f>'[9]15 Yr. Cash Flow'!#REF!</f>
        <v>#REF!</v>
      </c>
      <c r="QJY8" s="354" t="e">
        <f>'[9]15 Yr. Cash Flow'!#REF!</f>
        <v>#REF!</v>
      </c>
      <c r="QKA8" s="354" t="e">
        <f>'[9]15 Yr. Cash Flow'!#REF!</f>
        <v>#REF!</v>
      </c>
      <c r="QKC8" s="354" t="e">
        <f>'[9]15 Yr. Cash Flow'!#REF!</f>
        <v>#REF!</v>
      </c>
      <c r="QKE8" s="354" t="e">
        <f>'[9]15 Yr. Cash Flow'!#REF!</f>
        <v>#REF!</v>
      </c>
      <c r="QKG8" s="354" t="e">
        <f>'[9]15 Yr. Cash Flow'!#REF!</f>
        <v>#REF!</v>
      </c>
      <c r="QKI8" s="354" t="e">
        <f>'[9]15 Yr. Cash Flow'!#REF!</f>
        <v>#REF!</v>
      </c>
      <c r="QKK8" s="354" t="e">
        <f>'[9]15 Yr. Cash Flow'!#REF!</f>
        <v>#REF!</v>
      </c>
      <c r="QKM8" s="354" t="e">
        <f>'[9]15 Yr. Cash Flow'!#REF!</f>
        <v>#REF!</v>
      </c>
      <c r="QKO8" s="354" t="e">
        <f>'[9]15 Yr. Cash Flow'!#REF!</f>
        <v>#REF!</v>
      </c>
      <c r="QKQ8" s="354" t="e">
        <f>'[9]15 Yr. Cash Flow'!#REF!</f>
        <v>#REF!</v>
      </c>
      <c r="QKS8" s="354" t="e">
        <f>'[9]15 Yr. Cash Flow'!#REF!</f>
        <v>#REF!</v>
      </c>
      <c r="QKU8" s="354" t="e">
        <f>'[9]15 Yr. Cash Flow'!#REF!</f>
        <v>#REF!</v>
      </c>
      <c r="QKW8" s="354" t="e">
        <f>'[9]15 Yr. Cash Flow'!#REF!</f>
        <v>#REF!</v>
      </c>
      <c r="QKY8" s="354" t="e">
        <f>'[9]15 Yr. Cash Flow'!#REF!</f>
        <v>#REF!</v>
      </c>
      <c r="QLA8" s="354" t="e">
        <f>'[9]15 Yr. Cash Flow'!#REF!</f>
        <v>#REF!</v>
      </c>
      <c r="QLC8" s="354" t="e">
        <f>'[9]15 Yr. Cash Flow'!#REF!</f>
        <v>#REF!</v>
      </c>
      <c r="QLE8" s="354" t="e">
        <f>'[9]15 Yr. Cash Flow'!#REF!</f>
        <v>#REF!</v>
      </c>
      <c r="QLG8" s="354" t="e">
        <f>'[9]15 Yr. Cash Flow'!#REF!</f>
        <v>#REF!</v>
      </c>
      <c r="QLI8" s="354" t="e">
        <f>'[9]15 Yr. Cash Flow'!#REF!</f>
        <v>#REF!</v>
      </c>
      <c r="QLK8" s="354" t="e">
        <f>'[9]15 Yr. Cash Flow'!#REF!</f>
        <v>#REF!</v>
      </c>
      <c r="QLM8" s="354" t="e">
        <f>'[9]15 Yr. Cash Flow'!#REF!</f>
        <v>#REF!</v>
      </c>
      <c r="QLO8" s="354" t="e">
        <f>'[9]15 Yr. Cash Flow'!#REF!</f>
        <v>#REF!</v>
      </c>
      <c r="QLQ8" s="354" t="e">
        <f>'[9]15 Yr. Cash Flow'!#REF!</f>
        <v>#REF!</v>
      </c>
      <c r="QLS8" s="354" t="e">
        <f>'[9]15 Yr. Cash Flow'!#REF!</f>
        <v>#REF!</v>
      </c>
      <c r="QLU8" s="354" t="e">
        <f>'[9]15 Yr. Cash Flow'!#REF!</f>
        <v>#REF!</v>
      </c>
      <c r="QLW8" s="354" t="e">
        <f>'[9]15 Yr. Cash Flow'!#REF!</f>
        <v>#REF!</v>
      </c>
      <c r="QLY8" s="354" t="e">
        <f>'[9]15 Yr. Cash Flow'!#REF!</f>
        <v>#REF!</v>
      </c>
      <c r="QMA8" s="354" t="e">
        <f>'[9]15 Yr. Cash Flow'!#REF!</f>
        <v>#REF!</v>
      </c>
      <c r="QMC8" s="354" t="e">
        <f>'[9]15 Yr. Cash Flow'!#REF!</f>
        <v>#REF!</v>
      </c>
      <c r="QME8" s="354" t="e">
        <f>'[9]15 Yr. Cash Flow'!#REF!</f>
        <v>#REF!</v>
      </c>
      <c r="QMG8" s="354" t="e">
        <f>'[9]15 Yr. Cash Flow'!#REF!</f>
        <v>#REF!</v>
      </c>
      <c r="QMI8" s="354" t="e">
        <f>'[9]15 Yr. Cash Flow'!#REF!</f>
        <v>#REF!</v>
      </c>
      <c r="QMK8" s="354" t="e">
        <f>'[9]15 Yr. Cash Flow'!#REF!</f>
        <v>#REF!</v>
      </c>
      <c r="QMM8" s="354" t="e">
        <f>'[9]15 Yr. Cash Flow'!#REF!</f>
        <v>#REF!</v>
      </c>
      <c r="QMO8" s="354" t="e">
        <f>'[9]15 Yr. Cash Flow'!#REF!</f>
        <v>#REF!</v>
      </c>
      <c r="QMQ8" s="354" t="e">
        <f>'[9]15 Yr. Cash Flow'!#REF!</f>
        <v>#REF!</v>
      </c>
      <c r="QMS8" s="354" t="e">
        <f>'[9]15 Yr. Cash Flow'!#REF!</f>
        <v>#REF!</v>
      </c>
      <c r="QMU8" s="354" t="e">
        <f>'[9]15 Yr. Cash Flow'!#REF!</f>
        <v>#REF!</v>
      </c>
      <c r="QMW8" s="354" t="e">
        <f>'[9]15 Yr. Cash Flow'!#REF!</f>
        <v>#REF!</v>
      </c>
      <c r="QMY8" s="354" t="e">
        <f>'[9]15 Yr. Cash Flow'!#REF!</f>
        <v>#REF!</v>
      </c>
      <c r="QNA8" s="354" t="e">
        <f>'[9]15 Yr. Cash Flow'!#REF!</f>
        <v>#REF!</v>
      </c>
      <c r="QNC8" s="354" t="e">
        <f>'[9]15 Yr. Cash Flow'!#REF!</f>
        <v>#REF!</v>
      </c>
      <c r="QNE8" s="354" t="e">
        <f>'[9]15 Yr. Cash Flow'!#REF!</f>
        <v>#REF!</v>
      </c>
      <c r="QNG8" s="354" t="e">
        <f>'[9]15 Yr. Cash Flow'!#REF!</f>
        <v>#REF!</v>
      </c>
      <c r="QNI8" s="354" t="e">
        <f>'[9]15 Yr. Cash Flow'!#REF!</f>
        <v>#REF!</v>
      </c>
      <c r="QNK8" s="354" t="e">
        <f>'[9]15 Yr. Cash Flow'!#REF!</f>
        <v>#REF!</v>
      </c>
      <c r="QNM8" s="354" t="e">
        <f>'[9]15 Yr. Cash Flow'!#REF!</f>
        <v>#REF!</v>
      </c>
      <c r="QNO8" s="354" t="e">
        <f>'[9]15 Yr. Cash Flow'!#REF!</f>
        <v>#REF!</v>
      </c>
      <c r="QNQ8" s="354" t="e">
        <f>'[9]15 Yr. Cash Flow'!#REF!</f>
        <v>#REF!</v>
      </c>
      <c r="QNS8" s="354" t="e">
        <f>'[9]15 Yr. Cash Flow'!#REF!</f>
        <v>#REF!</v>
      </c>
      <c r="QNU8" s="354" t="e">
        <f>'[9]15 Yr. Cash Flow'!#REF!</f>
        <v>#REF!</v>
      </c>
      <c r="QNW8" s="354" t="e">
        <f>'[9]15 Yr. Cash Flow'!#REF!</f>
        <v>#REF!</v>
      </c>
      <c r="QNY8" s="354" t="e">
        <f>'[9]15 Yr. Cash Flow'!#REF!</f>
        <v>#REF!</v>
      </c>
      <c r="QOA8" s="354" t="e">
        <f>'[9]15 Yr. Cash Flow'!#REF!</f>
        <v>#REF!</v>
      </c>
      <c r="QOC8" s="354" t="e">
        <f>'[9]15 Yr. Cash Flow'!#REF!</f>
        <v>#REF!</v>
      </c>
      <c r="QOE8" s="354" t="e">
        <f>'[9]15 Yr. Cash Flow'!#REF!</f>
        <v>#REF!</v>
      </c>
      <c r="QOG8" s="354" t="e">
        <f>'[9]15 Yr. Cash Flow'!#REF!</f>
        <v>#REF!</v>
      </c>
      <c r="QOI8" s="354" t="e">
        <f>'[9]15 Yr. Cash Flow'!#REF!</f>
        <v>#REF!</v>
      </c>
      <c r="QOK8" s="354" t="e">
        <f>'[9]15 Yr. Cash Flow'!#REF!</f>
        <v>#REF!</v>
      </c>
      <c r="QOM8" s="354" t="e">
        <f>'[9]15 Yr. Cash Flow'!#REF!</f>
        <v>#REF!</v>
      </c>
      <c r="QOO8" s="354" t="e">
        <f>'[9]15 Yr. Cash Flow'!#REF!</f>
        <v>#REF!</v>
      </c>
      <c r="QOQ8" s="354" t="e">
        <f>'[9]15 Yr. Cash Flow'!#REF!</f>
        <v>#REF!</v>
      </c>
      <c r="QOS8" s="354" t="e">
        <f>'[9]15 Yr. Cash Flow'!#REF!</f>
        <v>#REF!</v>
      </c>
      <c r="QOU8" s="354" t="e">
        <f>'[9]15 Yr. Cash Flow'!#REF!</f>
        <v>#REF!</v>
      </c>
      <c r="QOW8" s="354" t="e">
        <f>'[9]15 Yr. Cash Flow'!#REF!</f>
        <v>#REF!</v>
      </c>
      <c r="QOY8" s="354" t="e">
        <f>'[9]15 Yr. Cash Flow'!#REF!</f>
        <v>#REF!</v>
      </c>
      <c r="QPA8" s="354" t="e">
        <f>'[9]15 Yr. Cash Flow'!#REF!</f>
        <v>#REF!</v>
      </c>
      <c r="QPC8" s="354" t="e">
        <f>'[9]15 Yr. Cash Flow'!#REF!</f>
        <v>#REF!</v>
      </c>
      <c r="QPE8" s="354" t="e">
        <f>'[9]15 Yr. Cash Flow'!#REF!</f>
        <v>#REF!</v>
      </c>
      <c r="QPG8" s="354" t="e">
        <f>'[9]15 Yr. Cash Flow'!#REF!</f>
        <v>#REF!</v>
      </c>
      <c r="QPI8" s="354" t="e">
        <f>'[9]15 Yr. Cash Flow'!#REF!</f>
        <v>#REF!</v>
      </c>
      <c r="QPK8" s="354" t="e">
        <f>'[9]15 Yr. Cash Flow'!#REF!</f>
        <v>#REF!</v>
      </c>
      <c r="QPM8" s="354" t="e">
        <f>'[9]15 Yr. Cash Flow'!#REF!</f>
        <v>#REF!</v>
      </c>
      <c r="QPO8" s="354" t="e">
        <f>'[9]15 Yr. Cash Flow'!#REF!</f>
        <v>#REF!</v>
      </c>
      <c r="QPQ8" s="354" t="e">
        <f>'[9]15 Yr. Cash Flow'!#REF!</f>
        <v>#REF!</v>
      </c>
      <c r="QPS8" s="354" t="e">
        <f>'[9]15 Yr. Cash Flow'!#REF!</f>
        <v>#REF!</v>
      </c>
      <c r="QPU8" s="354" t="e">
        <f>'[9]15 Yr. Cash Flow'!#REF!</f>
        <v>#REF!</v>
      </c>
      <c r="QPW8" s="354" t="e">
        <f>'[9]15 Yr. Cash Flow'!#REF!</f>
        <v>#REF!</v>
      </c>
      <c r="QPY8" s="354" t="e">
        <f>'[9]15 Yr. Cash Flow'!#REF!</f>
        <v>#REF!</v>
      </c>
      <c r="QQA8" s="354" t="e">
        <f>'[9]15 Yr. Cash Flow'!#REF!</f>
        <v>#REF!</v>
      </c>
      <c r="QQC8" s="354" t="e">
        <f>'[9]15 Yr. Cash Flow'!#REF!</f>
        <v>#REF!</v>
      </c>
      <c r="QQE8" s="354" t="e">
        <f>'[9]15 Yr. Cash Flow'!#REF!</f>
        <v>#REF!</v>
      </c>
      <c r="QQG8" s="354" t="e">
        <f>'[9]15 Yr. Cash Flow'!#REF!</f>
        <v>#REF!</v>
      </c>
      <c r="QQI8" s="354" t="e">
        <f>'[9]15 Yr. Cash Flow'!#REF!</f>
        <v>#REF!</v>
      </c>
      <c r="QQK8" s="354" t="e">
        <f>'[9]15 Yr. Cash Flow'!#REF!</f>
        <v>#REF!</v>
      </c>
      <c r="QQM8" s="354" t="e">
        <f>'[9]15 Yr. Cash Flow'!#REF!</f>
        <v>#REF!</v>
      </c>
      <c r="QQO8" s="354" t="e">
        <f>'[9]15 Yr. Cash Flow'!#REF!</f>
        <v>#REF!</v>
      </c>
      <c r="QQQ8" s="354" t="e">
        <f>'[9]15 Yr. Cash Flow'!#REF!</f>
        <v>#REF!</v>
      </c>
      <c r="QQS8" s="354" t="e">
        <f>'[9]15 Yr. Cash Flow'!#REF!</f>
        <v>#REF!</v>
      </c>
      <c r="QQU8" s="354" t="e">
        <f>'[9]15 Yr. Cash Flow'!#REF!</f>
        <v>#REF!</v>
      </c>
      <c r="QQW8" s="354" t="e">
        <f>'[9]15 Yr. Cash Flow'!#REF!</f>
        <v>#REF!</v>
      </c>
      <c r="QQY8" s="354" t="e">
        <f>'[9]15 Yr. Cash Flow'!#REF!</f>
        <v>#REF!</v>
      </c>
      <c r="QRA8" s="354" t="e">
        <f>'[9]15 Yr. Cash Flow'!#REF!</f>
        <v>#REF!</v>
      </c>
      <c r="QRC8" s="354" t="e">
        <f>'[9]15 Yr. Cash Flow'!#REF!</f>
        <v>#REF!</v>
      </c>
      <c r="QRE8" s="354" t="e">
        <f>'[9]15 Yr. Cash Flow'!#REF!</f>
        <v>#REF!</v>
      </c>
      <c r="QRG8" s="354" t="e">
        <f>'[9]15 Yr. Cash Flow'!#REF!</f>
        <v>#REF!</v>
      </c>
      <c r="QRI8" s="354" t="e">
        <f>'[9]15 Yr. Cash Flow'!#REF!</f>
        <v>#REF!</v>
      </c>
      <c r="QRK8" s="354" t="e">
        <f>'[9]15 Yr. Cash Flow'!#REF!</f>
        <v>#REF!</v>
      </c>
      <c r="QRM8" s="354" t="e">
        <f>'[9]15 Yr. Cash Flow'!#REF!</f>
        <v>#REF!</v>
      </c>
      <c r="QRO8" s="354" t="e">
        <f>'[9]15 Yr. Cash Flow'!#REF!</f>
        <v>#REF!</v>
      </c>
      <c r="QRQ8" s="354" t="e">
        <f>'[9]15 Yr. Cash Flow'!#REF!</f>
        <v>#REF!</v>
      </c>
      <c r="QRS8" s="354" t="e">
        <f>'[9]15 Yr. Cash Flow'!#REF!</f>
        <v>#REF!</v>
      </c>
      <c r="QRU8" s="354" t="e">
        <f>'[9]15 Yr. Cash Flow'!#REF!</f>
        <v>#REF!</v>
      </c>
      <c r="QRW8" s="354" t="e">
        <f>'[9]15 Yr. Cash Flow'!#REF!</f>
        <v>#REF!</v>
      </c>
      <c r="QRY8" s="354" t="e">
        <f>'[9]15 Yr. Cash Flow'!#REF!</f>
        <v>#REF!</v>
      </c>
      <c r="QSA8" s="354" t="e">
        <f>'[9]15 Yr. Cash Flow'!#REF!</f>
        <v>#REF!</v>
      </c>
      <c r="QSC8" s="354" t="e">
        <f>'[9]15 Yr. Cash Flow'!#REF!</f>
        <v>#REF!</v>
      </c>
      <c r="QSE8" s="354" t="e">
        <f>'[9]15 Yr. Cash Flow'!#REF!</f>
        <v>#REF!</v>
      </c>
      <c r="QSG8" s="354" t="e">
        <f>'[9]15 Yr. Cash Flow'!#REF!</f>
        <v>#REF!</v>
      </c>
      <c r="QSI8" s="354" t="e">
        <f>'[9]15 Yr. Cash Flow'!#REF!</f>
        <v>#REF!</v>
      </c>
      <c r="QSK8" s="354" t="e">
        <f>'[9]15 Yr. Cash Flow'!#REF!</f>
        <v>#REF!</v>
      </c>
      <c r="QSM8" s="354" t="e">
        <f>'[9]15 Yr. Cash Flow'!#REF!</f>
        <v>#REF!</v>
      </c>
      <c r="QSO8" s="354" t="e">
        <f>'[9]15 Yr. Cash Flow'!#REF!</f>
        <v>#REF!</v>
      </c>
      <c r="QSQ8" s="354" t="e">
        <f>'[9]15 Yr. Cash Flow'!#REF!</f>
        <v>#REF!</v>
      </c>
      <c r="QSS8" s="354" t="e">
        <f>'[9]15 Yr. Cash Flow'!#REF!</f>
        <v>#REF!</v>
      </c>
      <c r="QSU8" s="354" t="e">
        <f>'[9]15 Yr. Cash Flow'!#REF!</f>
        <v>#REF!</v>
      </c>
      <c r="QSW8" s="354" t="e">
        <f>'[9]15 Yr. Cash Flow'!#REF!</f>
        <v>#REF!</v>
      </c>
      <c r="QSY8" s="354" t="e">
        <f>'[9]15 Yr. Cash Flow'!#REF!</f>
        <v>#REF!</v>
      </c>
      <c r="QTA8" s="354" t="e">
        <f>'[9]15 Yr. Cash Flow'!#REF!</f>
        <v>#REF!</v>
      </c>
      <c r="QTC8" s="354" t="e">
        <f>'[9]15 Yr. Cash Flow'!#REF!</f>
        <v>#REF!</v>
      </c>
      <c r="QTE8" s="354" t="e">
        <f>'[9]15 Yr. Cash Flow'!#REF!</f>
        <v>#REF!</v>
      </c>
      <c r="QTG8" s="354" t="e">
        <f>'[9]15 Yr. Cash Flow'!#REF!</f>
        <v>#REF!</v>
      </c>
      <c r="QTI8" s="354" t="e">
        <f>'[9]15 Yr. Cash Flow'!#REF!</f>
        <v>#REF!</v>
      </c>
      <c r="QTK8" s="354" t="e">
        <f>'[9]15 Yr. Cash Flow'!#REF!</f>
        <v>#REF!</v>
      </c>
      <c r="QTM8" s="354" t="e">
        <f>'[9]15 Yr. Cash Flow'!#REF!</f>
        <v>#REF!</v>
      </c>
      <c r="QTO8" s="354" t="e">
        <f>'[9]15 Yr. Cash Flow'!#REF!</f>
        <v>#REF!</v>
      </c>
      <c r="QTQ8" s="354" t="e">
        <f>'[9]15 Yr. Cash Flow'!#REF!</f>
        <v>#REF!</v>
      </c>
      <c r="QTS8" s="354" t="e">
        <f>'[9]15 Yr. Cash Flow'!#REF!</f>
        <v>#REF!</v>
      </c>
      <c r="QTU8" s="354" t="e">
        <f>'[9]15 Yr. Cash Flow'!#REF!</f>
        <v>#REF!</v>
      </c>
      <c r="QTW8" s="354" t="e">
        <f>'[9]15 Yr. Cash Flow'!#REF!</f>
        <v>#REF!</v>
      </c>
      <c r="QTY8" s="354" t="e">
        <f>'[9]15 Yr. Cash Flow'!#REF!</f>
        <v>#REF!</v>
      </c>
      <c r="QUA8" s="354" t="e">
        <f>'[9]15 Yr. Cash Flow'!#REF!</f>
        <v>#REF!</v>
      </c>
      <c r="QUC8" s="354" t="e">
        <f>'[9]15 Yr. Cash Flow'!#REF!</f>
        <v>#REF!</v>
      </c>
      <c r="QUE8" s="354" t="e">
        <f>'[9]15 Yr. Cash Flow'!#REF!</f>
        <v>#REF!</v>
      </c>
      <c r="QUG8" s="354" t="e">
        <f>'[9]15 Yr. Cash Flow'!#REF!</f>
        <v>#REF!</v>
      </c>
      <c r="QUI8" s="354" t="e">
        <f>'[9]15 Yr. Cash Flow'!#REF!</f>
        <v>#REF!</v>
      </c>
      <c r="QUK8" s="354" t="e">
        <f>'[9]15 Yr. Cash Flow'!#REF!</f>
        <v>#REF!</v>
      </c>
      <c r="QUM8" s="354" t="e">
        <f>'[9]15 Yr. Cash Flow'!#REF!</f>
        <v>#REF!</v>
      </c>
      <c r="QUO8" s="354" t="e">
        <f>'[9]15 Yr. Cash Flow'!#REF!</f>
        <v>#REF!</v>
      </c>
      <c r="QUQ8" s="354" t="e">
        <f>'[9]15 Yr. Cash Flow'!#REF!</f>
        <v>#REF!</v>
      </c>
      <c r="QUS8" s="354" t="e">
        <f>'[9]15 Yr. Cash Flow'!#REF!</f>
        <v>#REF!</v>
      </c>
      <c r="QUU8" s="354" t="e">
        <f>'[9]15 Yr. Cash Flow'!#REF!</f>
        <v>#REF!</v>
      </c>
      <c r="QUW8" s="354" t="e">
        <f>'[9]15 Yr. Cash Flow'!#REF!</f>
        <v>#REF!</v>
      </c>
      <c r="QUY8" s="354" t="e">
        <f>'[9]15 Yr. Cash Flow'!#REF!</f>
        <v>#REF!</v>
      </c>
      <c r="QVA8" s="354" t="e">
        <f>'[9]15 Yr. Cash Flow'!#REF!</f>
        <v>#REF!</v>
      </c>
      <c r="QVC8" s="354" t="e">
        <f>'[9]15 Yr. Cash Flow'!#REF!</f>
        <v>#REF!</v>
      </c>
      <c r="QVE8" s="354" t="e">
        <f>'[9]15 Yr. Cash Flow'!#REF!</f>
        <v>#REF!</v>
      </c>
      <c r="QVG8" s="354" t="e">
        <f>'[9]15 Yr. Cash Flow'!#REF!</f>
        <v>#REF!</v>
      </c>
      <c r="QVI8" s="354" t="e">
        <f>'[9]15 Yr. Cash Flow'!#REF!</f>
        <v>#REF!</v>
      </c>
      <c r="QVK8" s="354" t="e">
        <f>'[9]15 Yr. Cash Flow'!#REF!</f>
        <v>#REF!</v>
      </c>
      <c r="QVM8" s="354" t="e">
        <f>'[9]15 Yr. Cash Flow'!#REF!</f>
        <v>#REF!</v>
      </c>
      <c r="QVO8" s="354" t="e">
        <f>'[9]15 Yr. Cash Flow'!#REF!</f>
        <v>#REF!</v>
      </c>
      <c r="QVQ8" s="354" t="e">
        <f>'[9]15 Yr. Cash Flow'!#REF!</f>
        <v>#REF!</v>
      </c>
      <c r="QVS8" s="354" t="e">
        <f>'[9]15 Yr. Cash Flow'!#REF!</f>
        <v>#REF!</v>
      </c>
      <c r="QVU8" s="354" t="e">
        <f>'[9]15 Yr. Cash Flow'!#REF!</f>
        <v>#REF!</v>
      </c>
      <c r="QVW8" s="354" t="e">
        <f>'[9]15 Yr. Cash Flow'!#REF!</f>
        <v>#REF!</v>
      </c>
      <c r="QVY8" s="354" t="e">
        <f>'[9]15 Yr. Cash Flow'!#REF!</f>
        <v>#REF!</v>
      </c>
      <c r="QWA8" s="354" t="e">
        <f>'[9]15 Yr. Cash Flow'!#REF!</f>
        <v>#REF!</v>
      </c>
      <c r="QWC8" s="354" t="e">
        <f>'[9]15 Yr. Cash Flow'!#REF!</f>
        <v>#REF!</v>
      </c>
      <c r="QWE8" s="354" t="e">
        <f>'[9]15 Yr. Cash Flow'!#REF!</f>
        <v>#REF!</v>
      </c>
      <c r="QWG8" s="354" t="e">
        <f>'[9]15 Yr. Cash Flow'!#REF!</f>
        <v>#REF!</v>
      </c>
      <c r="QWI8" s="354" t="e">
        <f>'[9]15 Yr. Cash Flow'!#REF!</f>
        <v>#REF!</v>
      </c>
      <c r="QWK8" s="354" t="e">
        <f>'[9]15 Yr. Cash Flow'!#REF!</f>
        <v>#REF!</v>
      </c>
      <c r="QWM8" s="354" t="e">
        <f>'[9]15 Yr. Cash Flow'!#REF!</f>
        <v>#REF!</v>
      </c>
      <c r="QWO8" s="354" t="e">
        <f>'[9]15 Yr. Cash Flow'!#REF!</f>
        <v>#REF!</v>
      </c>
      <c r="QWQ8" s="354" t="e">
        <f>'[9]15 Yr. Cash Flow'!#REF!</f>
        <v>#REF!</v>
      </c>
      <c r="QWS8" s="354" t="e">
        <f>'[9]15 Yr. Cash Flow'!#REF!</f>
        <v>#REF!</v>
      </c>
      <c r="QWU8" s="354" t="e">
        <f>'[9]15 Yr. Cash Flow'!#REF!</f>
        <v>#REF!</v>
      </c>
      <c r="QWW8" s="354" t="e">
        <f>'[9]15 Yr. Cash Flow'!#REF!</f>
        <v>#REF!</v>
      </c>
      <c r="QWY8" s="354" t="e">
        <f>'[9]15 Yr. Cash Flow'!#REF!</f>
        <v>#REF!</v>
      </c>
      <c r="QXA8" s="354" t="e">
        <f>'[9]15 Yr. Cash Flow'!#REF!</f>
        <v>#REF!</v>
      </c>
      <c r="QXC8" s="354" t="e">
        <f>'[9]15 Yr. Cash Flow'!#REF!</f>
        <v>#REF!</v>
      </c>
      <c r="QXE8" s="354" t="e">
        <f>'[9]15 Yr. Cash Flow'!#REF!</f>
        <v>#REF!</v>
      </c>
      <c r="QXG8" s="354" t="e">
        <f>'[9]15 Yr. Cash Flow'!#REF!</f>
        <v>#REF!</v>
      </c>
      <c r="QXI8" s="354" t="e">
        <f>'[9]15 Yr. Cash Flow'!#REF!</f>
        <v>#REF!</v>
      </c>
      <c r="QXK8" s="354" t="e">
        <f>'[9]15 Yr. Cash Flow'!#REF!</f>
        <v>#REF!</v>
      </c>
      <c r="QXM8" s="354" t="e">
        <f>'[9]15 Yr. Cash Flow'!#REF!</f>
        <v>#REF!</v>
      </c>
      <c r="QXO8" s="354" t="e">
        <f>'[9]15 Yr. Cash Flow'!#REF!</f>
        <v>#REF!</v>
      </c>
      <c r="QXQ8" s="354" t="e">
        <f>'[9]15 Yr. Cash Flow'!#REF!</f>
        <v>#REF!</v>
      </c>
      <c r="QXS8" s="354" t="e">
        <f>'[9]15 Yr. Cash Flow'!#REF!</f>
        <v>#REF!</v>
      </c>
      <c r="QXU8" s="354" t="e">
        <f>'[9]15 Yr. Cash Flow'!#REF!</f>
        <v>#REF!</v>
      </c>
      <c r="QXW8" s="354" t="e">
        <f>'[9]15 Yr. Cash Flow'!#REF!</f>
        <v>#REF!</v>
      </c>
      <c r="QXY8" s="354" t="e">
        <f>'[9]15 Yr. Cash Flow'!#REF!</f>
        <v>#REF!</v>
      </c>
      <c r="QYA8" s="354" t="e">
        <f>'[9]15 Yr. Cash Flow'!#REF!</f>
        <v>#REF!</v>
      </c>
      <c r="QYC8" s="354" t="e">
        <f>'[9]15 Yr. Cash Flow'!#REF!</f>
        <v>#REF!</v>
      </c>
      <c r="QYE8" s="354" t="e">
        <f>'[9]15 Yr. Cash Flow'!#REF!</f>
        <v>#REF!</v>
      </c>
      <c r="QYG8" s="354" t="e">
        <f>'[9]15 Yr. Cash Flow'!#REF!</f>
        <v>#REF!</v>
      </c>
      <c r="QYI8" s="354" t="e">
        <f>'[9]15 Yr. Cash Flow'!#REF!</f>
        <v>#REF!</v>
      </c>
      <c r="QYK8" s="354" t="e">
        <f>'[9]15 Yr. Cash Flow'!#REF!</f>
        <v>#REF!</v>
      </c>
      <c r="QYM8" s="354" t="e">
        <f>'[9]15 Yr. Cash Flow'!#REF!</f>
        <v>#REF!</v>
      </c>
      <c r="QYO8" s="354" t="e">
        <f>'[9]15 Yr. Cash Flow'!#REF!</f>
        <v>#REF!</v>
      </c>
      <c r="QYQ8" s="354" t="e">
        <f>'[9]15 Yr. Cash Flow'!#REF!</f>
        <v>#REF!</v>
      </c>
      <c r="QYS8" s="354" t="e">
        <f>'[9]15 Yr. Cash Flow'!#REF!</f>
        <v>#REF!</v>
      </c>
      <c r="QYU8" s="354" t="e">
        <f>'[9]15 Yr. Cash Flow'!#REF!</f>
        <v>#REF!</v>
      </c>
      <c r="QYW8" s="354" t="e">
        <f>'[9]15 Yr. Cash Flow'!#REF!</f>
        <v>#REF!</v>
      </c>
      <c r="QYY8" s="354" t="e">
        <f>'[9]15 Yr. Cash Flow'!#REF!</f>
        <v>#REF!</v>
      </c>
      <c r="QZA8" s="354" t="e">
        <f>'[9]15 Yr. Cash Flow'!#REF!</f>
        <v>#REF!</v>
      </c>
      <c r="QZC8" s="354" t="e">
        <f>'[9]15 Yr. Cash Flow'!#REF!</f>
        <v>#REF!</v>
      </c>
      <c r="QZE8" s="354" t="e">
        <f>'[9]15 Yr. Cash Flow'!#REF!</f>
        <v>#REF!</v>
      </c>
      <c r="QZG8" s="354" t="e">
        <f>'[9]15 Yr. Cash Flow'!#REF!</f>
        <v>#REF!</v>
      </c>
      <c r="QZI8" s="354" t="e">
        <f>'[9]15 Yr. Cash Flow'!#REF!</f>
        <v>#REF!</v>
      </c>
      <c r="QZK8" s="354" t="e">
        <f>'[9]15 Yr. Cash Flow'!#REF!</f>
        <v>#REF!</v>
      </c>
      <c r="QZM8" s="354" t="e">
        <f>'[9]15 Yr. Cash Flow'!#REF!</f>
        <v>#REF!</v>
      </c>
      <c r="QZO8" s="354" t="e">
        <f>'[9]15 Yr. Cash Flow'!#REF!</f>
        <v>#REF!</v>
      </c>
      <c r="QZQ8" s="354" t="e">
        <f>'[9]15 Yr. Cash Flow'!#REF!</f>
        <v>#REF!</v>
      </c>
      <c r="QZS8" s="354" t="e">
        <f>'[9]15 Yr. Cash Flow'!#REF!</f>
        <v>#REF!</v>
      </c>
      <c r="QZU8" s="354" t="e">
        <f>'[9]15 Yr. Cash Flow'!#REF!</f>
        <v>#REF!</v>
      </c>
      <c r="QZW8" s="354" t="e">
        <f>'[9]15 Yr. Cash Flow'!#REF!</f>
        <v>#REF!</v>
      </c>
      <c r="QZY8" s="354" t="e">
        <f>'[9]15 Yr. Cash Flow'!#REF!</f>
        <v>#REF!</v>
      </c>
      <c r="RAA8" s="354" t="e">
        <f>'[9]15 Yr. Cash Flow'!#REF!</f>
        <v>#REF!</v>
      </c>
      <c r="RAC8" s="354" t="e">
        <f>'[9]15 Yr. Cash Flow'!#REF!</f>
        <v>#REF!</v>
      </c>
      <c r="RAE8" s="354" t="e">
        <f>'[9]15 Yr. Cash Flow'!#REF!</f>
        <v>#REF!</v>
      </c>
      <c r="RAG8" s="354" t="e">
        <f>'[9]15 Yr. Cash Flow'!#REF!</f>
        <v>#REF!</v>
      </c>
      <c r="RAI8" s="354" t="e">
        <f>'[9]15 Yr. Cash Flow'!#REF!</f>
        <v>#REF!</v>
      </c>
      <c r="RAK8" s="354" t="e">
        <f>'[9]15 Yr. Cash Flow'!#REF!</f>
        <v>#REF!</v>
      </c>
      <c r="RAM8" s="354" t="e">
        <f>'[9]15 Yr. Cash Flow'!#REF!</f>
        <v>#REF!</v>
      </c>
      <c r="RAO8" s="354" t="e">
        <f>'[9]15 Yr. Cash Flow'!#REF!</f>
        <v>#REF!</v>
      </c>
      <c r="RAQ8" s="354" t="e">
        <f>'[9]15 Yr. Cash Flow'!#REF!</f>
        <v>#REF!</v>
      </c>
      <c r="RAS8" s="354" t="e">
        <f>'[9]15 Yr. Cash Flow'!#REF!</f>
        <v>#REF!</v>
      </c>
      <c r="RAU8" s="354" t="e">
        <f>'[9]15 Yr. Cash Flow'!#REF!</f>
        <v>#REF!</v>
      </c>
      <c r="RAW8" s="354" t="e">
        <f>'[9]15 Yr. Cash Flow'!#REF!</f>
        <v>#REF!</v>
      </c>
      <c r="RAY8" s="354" t="e">
        <f>'[9]15 Yr. Cash Flow'!#REF!</f>
        <v>#REF!</v>
      </c>
      <c r="RBA8" s="354" t="e">
        <f>'[9]15 Yr. Cash Flow'!#REF!</f>
        <v>#REF!</v>
      </c>
      <c r="RBC8" s="354" t="e">
        <f>'[9]15 Yr. Cash Flow'!#REF!</f>
        <v>#REF!</v>
      </c>
      <c r="RBE8" s="354" t="e">
        <f>'[9]15 Yr. Cash Flow'!#REF!</f>
        <v>#REF!</v>
      </c>
      <c r="RBG8" s="354" t="e">
        <f>'[9]15 Yr. Cash Flow'!#REF!</f>
        <v>#REF!</v>
      </c>
      <c r="RBI8" s="354" t="e">
        <f>'[9]15 Yr. Cash Flow'!#REF!</f>
        <v>#REF!</v>
      </c>
      <c r="RBK8" s="354" t="e">
        <f>'[9]15 Yr. Cash Flow'!#REF!</f>
        <v>#REF!</v>
      </c>
      <c r="RBM8" s="354" t="e">
        <f>'[9]15 Yr. Cash Flow'!#REF!</f>
        <v>#REF!</v>
      </c>
      <c r="RBO8" s="354" t="e">
        <f>'[9]15 Yr. Cash Flow'!#REF!</f>
        <v>#REF!</v>
      </c>
      <c r="RBQ8" s="354" t="e">
        <f>'[9]15 Yr. Cash Flow'!#REF!</f>
        <v>#REF!</v>
      </c>
      <c r="RBS8" s="354" t="e">
        <f>'[9]15 Yr. Cash Flow'!#REF!</f>
        <v>#REF!</v>
      </c>
      <c r="RBU8" s="354" t="e">
        <f>'[9]15 Yr. Cash Flow'!#REF!</f>
        <v>#REF!</v>
      </c>
      <c r="RBW8" s="354" t="e">
        <f>'[9]15 Yr. Cash Flow'!#REF!</f>
        <v>#REF!</v>
      </c>
      <c r="RBY8" s="354" t="e">
        <f>'[9]15 Yr. Cash Flow'!#REF!</f>
        <v>#REF!</v>
      </c>
      <c r="RCA8" s="354" t="e">
        <f>'[9]15 Yr. Cash Flow'!#REF!</f>
        <v>#REF!</v>
      </c>
      <c r="RCC8" s="354" t="e">
        <f>'[9]15 Yr. Cash Flow'!#REF!</f>
        <v>#REF!</v>
      </c>
      <c r="RCE8" s="354" t="e">
        <f>'[9]15 Yr. Cash Flow'!#REF!</f>
        <v>#REF!</v>
      </c>
      <c r="RCG8" s="354" t="e">
        <f>'[9]15 Yr. Cash Flow'!#REF!</f>
        <v>#REF!</v>
      </c>
      <c r="RCI8" s="354" t="e">
        <f>'[9]15 Yr. Cash Flow'!#REF!</f>
        <v>#REF!</v>
      </c>
      <c r="RCK8" s="354" t="e">
        <f>'[9]15 Yr. Cash Flow'!#REF!</f>
        <v>#REF!</v>
      </c>
      <c r="RCM8" s="354" t="e">
        <f>'[9]15 Yr. Cash Flow'!#REF!</f>
        <v>#REF!</v>
      </c>
      <c r="RCO8" s="354" t="e">
        <f>'[9]15 Yr. Cash Flow'!#REF!</f>
        <v>#REF!</v>
      </c>
      <c r="RCQ8" s="354" t="e">
        <f>'[9]15 Yr. Cash Flow'!#REF!</f>
        <v>#REF!</v>
      </c>
      <c r="RCS8" s="354" t="e">
        <f>'[9]15 Yr. Cash Flow'!#REF!</f>
        <v>#REF!</v>
      </c>
      <c r="RCU8" s="354" t="e">
        <f>'[9]15 Yr. Cash Flow'!#REF!</f>
        <v>#REF!</v>
      </c>
      <c r="RCW8" s="354" t="e">
        <f>'[9]15 Yr. Cash Flow'!#REF!</f>
        <v>#REF!</v>
      </c>
      <c r="RCY8" s="354" t="e">
        <f>'[9]15 Yr. Cash Flow'!#REF!</f>
        <v>#REF!</v>
      </c>
      <c r="RDA8" s="354" t="e">
        <f>'[9]15 Yr. Cash Flow'!#REF!</f>
        <v>#REF!</v>
      </c>
      <c r="RDC8" s="354" t="e">
        <f>'[9]15 Yr. Cash Flow'!#REF!</f>
        <v>#REF!</v>
      </c>
      <c r="RDE8" s="354" t="e">
        <f>'[9]15 Yr. Cash Flow'!#REF!</f>
        <v>#REF!</v>
      </c>
      <c r="RDG8" s="354" t="e">
        <f>'[9]15 Yr. Cash Flow'!#REF!</f>
        <v>#REF!</v>
      </c>
      <c r="RDI8" s="354" t="e">
        <f>'[9]15 Yr. Cash Flow'!#REF!</f>
        <v>#REF!</v>
      </c>
      <c r="RDK8" s="354" t="e">
        <f>'[9]15 Yr. Cash Flow'!#REF!</f>
        <v>#REF!</v>
      </c>
      <c r="RDM8" s="354" t="e">
        <f>'[9]15 Yr. Cash Flow'!#REF!</f>
        <v>#REF!</v>
      </c>
      <c r="RDO8" s="354" t="e">
        <f>'[9]15 Yr. Cash Flow'!#REF!</f>
        <v>#REF!</v>
      </c>
      <c r="RDQ8" s="354" t="e">
        <f>'[9]15 Yr. Cash Flow'!#REF!</f>
        <v>#REF!</v>
      </c>
      <c r="RDS8" s="354" t="e">
        <f>'[9]15 Yr. Cash Flow'!#REF!</f>
        <v>#REF!</v>
      </c>
      <c r="RDU8" s="354" t="e">
        <f>'[9]15 Yr. Cash Flow'!#REF!</f>
        <v>#REF!</v>
      </c>
      <c r="RDW8" s="354" t="e">
        <f>'[9]15 Yr. Cash Flow'!#REF!</f>
        <v>#REF!</v>
      </c>
      <c r="RDY8" s="354" t="e">
        <f>'[9]15 Yr. Cash Flow'!#REF!</f>
        <v>#REF!</v>
      </c>
      <c r="REA8" s="354" t="e">
        <f>'[9]15 Yr. Cash Flow'!#REF!</f>
        <v>#REF!</v>
      </c>
      <c r="REC8" s="354" t="e">
        <f>'[9]15 Yr. Cash Flow'!#REF!</f>
        <v>#REF!</v>
      </c>
      <c r="REE8" s="354" t="e">
        <f>'[9]15 Yr. Cash Flow'!#REF!</f>
        <v>#REF!</v>
      </c>
      <c r="REG8" s="354" t="e">
        <f>'[9]15 Yr. Cash Flow'!#REF!</f>
        <v>#REF!</v>
      </c>
      <c r="REI8" s="354" t="e">
        <f>'[9]15 Yr. Cash Flow'!#REF!</f>
        <v>#REF!</v>
      </c>
      <c r="REK8" s="354" t="e">
        <f>'[9]15 Yr. Cash Flow'!#REF!</f>
        <v>#REF!</v>
      </c>
      <c r="REM8" s="354" t="e">
        <f>'[9]15 Yr. Cash Flow'!#REF!</f>
        <v>#REF!</v>
      </c>
      <c r="REO8" s="354" t="e">
        <f>'[9]15 Yr. Cash Flow'!#REF!</f>
        <v>#REF!</v>
      </c>
      <c r="REQ8" s="354" t="e">
        <f>'[9]15 Yr. Cash Flow'!#REF!</f>
        <v>#REF!</v>
      </c>
      <c r="RES8" s="354" t="e">
        <f>'[9]15 Yr. Cash Flow'!#REF!</f>
        <v>#REF!</v>
      </c>
      <c r="REU8" s="354" t="e">
        <f>'[9]15 Yr. Cash Flow'!#REF!</f>
        <v>#REF!</v>
      </c>
      <c r="REW8" s="354" t="e">
        <f>'[9]15 Yr. Cash Flow'!#REF!</f>
        <v>#REF!</v>
      </c>
      <c r="REY8" s="354" t="e">
        <f>'[9]15 Yr. Cash Flow'!#REF!</f>
        <v>#REF!</v>
      </c>
      <c r="RFA8" s="354" t="e">
        <f>'[9]15 Yr. Cash Flow'!#REF!</f>
        <v>#REF!</v>
      </c>
      <c r="RFC8" s="354" t="e">
        <f>'[9]15 Yr. Cash Flow'!#REF!</f>
        <v>#REF!</v>
      </c>
      <c r="RFE8" s="354" t="e">
        <f>'[9]15 Yr. Cash Flow'!#REF!</f>
        <v>#REF!</v>
      </c>
      <c r="RFG8" s="354" t="e">
        <f>'[9]15 Yr. Cash Flow'!#REF!</f>
        <v>#REF!</v>
      </c>
      <c r="RFI8" s="354" t="e">
        <f>'[9]15 Yr. Cash Flow'!#REF!</f>
        <v>#REF!</v>
      </c>
      <c r="RFK8" s="354" t="e">
        <f>'[9]15 Yr. Cash Flow'!#REF!</f>
        <v>#REF!</v>
      </c>
      <c r="RFM8" s="354" t="e">
        <f>'[9]15 Yr. Cash Flow'!#REF!</f>
        <v>#REF!</v>
      </c>
      <c r="RFO8" s="354" t="e">
        <f>'[9]15 Yr. Cash Flow'!#REF!</f>
        <v>#REF!</v>
      </c>
      <c r="RFQ8" s="354" t="e">
        <f>'[9]15 Yr. Cash Flow'!#REF!</f>
        <v>#REF!</v>
      </c>
      <c r="RFS8" s="354" t="e">
        <f>'[9]15 Yr. Cash Flow'!#REF!</f>
        <v>#REF!</v>
      </c>
      <c r="RFU8" s="354" t="e">
        <f>'[9]15 Yr. Cash Flow'!#REF!</f>
        <v>#REF!</v>
      </c>
      <c r="RFW8" s="354" t="e">
        <f>'[9]15 Yr. Cash Flow'!#REF!</f>
        <v>#REF!</v>
      </c>
      <c r="RFY8" s="354" t="e">
        <f>'[9]15 Yr. Cash Flow'!#REF!</f>
        <v>#REF!</v>
      </c>
      <c r="RGA8" s="354" t="e">
        <f>'[9]15 Yr. Cash Flow'!#REF!</f>
        <v>#REF!</v>
      </c>
      <c r="RGC8" s="354" t="e">
        <f>'[9]15 Yr. Cash Flow'!#REF!</f>
        <v>#REF!</v>
      </c>
      <c r="RGE8" s="354" t="e">
        <f>'[9]15 Yr. Cash Flow'!#REF!</f>
        <v>#REF!</v>
      </c>
      <c r="RGG8" s="354" t="e">
        <f>'[9]15 Yr. Cash Flow'!#REF!</f>
        <v>#REF!</v>
      </c>
      <c r="RGI8" s="354" t="e">
        <f>'[9]15 Yr. Cash Flow'!#REF!</f>
        <v>#REF!</v>
      </c>
      <c r="RGK8" s="354" t="e">
        <f>'[9]15 Yr. Cash Flow'!#REF!</f>
        <v>#REF!</v>
      </c>
      <c r="RGM8" s="354" t="e">
        <f>'[9]15 Yr. Cash Flow'!#REF!</f>
        <v>#REF!</v>
      </c>
      <c r="RGO8" s="354" t="e">
        <f>'[9]15 Yr. Cash Flow'!#REF!</f>
        <v>#REF!</v>
      </c>
      <c r="RGQ8" s="354" t="e">
        <f>'[9]15 Yr. Cash Flow'!#REF!</f>
        <v>#REF!</v>
      </c>
      <c r="RGS8" s="354" t="e">
        <f>'[9]15 Yr. Cash Flow'!#REF!</f>
        <v>#REF!</v>
      </c>
      <c r="RGU8" s="354" t="e">
        <f>'[9]15 Yr. Cash Flow'!#REF!</f>
        <v>#REF!</v>
      </c>
      <c r="RGW8" s="354" t="e">
        <f>'[9]15 Yr. Cash Flow'!#REF!</f>
        <v>#REF!</v>
      </c>
      <c r="RGY8" s="354" t="e">
        <f>'[9]15 Yr. Cash Flow'!#REF!</f>
        <v>#REF!</v>
      </c>
      <c r="RHA8" s="354" t="e">
        <f>'[9]15 Yr. Cash Flow'!#REF!</f>
        <v>#REF!</v>
      </c>
      <c r="RHC8" s="354" t="e">
        <f>'[9]15 Yr. Cash Flow'!#REF!</f>
        <v>#REF!</v>
      </c>
      <c r="RHE8" s="354" t="e">
        <f>'[9]15 Yr. Cash Flow'!#REF!</f>
        <v>#REF!</v>
      </c>
      <c r="RHG8" s="354" t="e">
        <f>'[9]15 Yr. Cash Flow'!#REF!</f>
        <v>#REF!</v>
      </c>
      <c r="RHI8" s="354" t="e">
        <f>'[9]15 Yr. Cash Flow'!#REF!</f>
        <v>#REF!</v>
      </c>
      <c r="RHK8" s="354" t="e">
        <f>'[9]15 Yr. Cash Flow'!#REF!</f>
        <v>#REF!</v>
      </c>
      <c r="RHM8" s="354" t="e">
        <f>'[9]15 Yr. Cash Flow'!#REF!</f>
        <v>#REF!</v>
      </c>
      <c r="RHO8" s="354" t="e">
        <f>'[9]15 Yr. Cash Flow'!#REF!</f>
        <v>#REF!</v>
      </c>
      <c r="RHQ8" s="354" t="e">
        <f>'[9]15 Yr. Cash Flow'!#REF!</f>
        <v>#REF!</v>
      </c>
      <c r="RHS8" s="354" t="e">
        <f>'[9]15 Yr. Cash Flow'!#REF!</f>
        <v>#REF!</v>
      </c>
      <c r="RHU8" s="354" t="e">
        <f>'[9]15 Yr. Cash Flow'!#REF!</f>
        <v>#REF!</v>
      </c>
      <c r="RHW8" s="354" t="e">
        <f>'[9]15 Yr. Cash Flow'!#REF!</f>
        <v>#REF!</v>
      </c>
      <c r="RHY8" s="354" t="e">
        <f>'[9]15 Yr. Cash Flow'!#REF!</f>
        <v>#REF!</v>
      </c>
      <c r="RIA8" s="354" t="e">
        <f>'[9]15 Yr. Cash Flow'!#REF!</f>
        <v>#REF!</v>
      </c>
      <c r="RIC8" s="354" t="e">
        <f>'[9]15 Yr. Cash Flow'!#REF!</f>
        <v>#REF!</v>
      </c>
      <c r="RIE8" s="354" t="e">
        <f>'[9]15 Yr. Cash Flow'!#REF!</f>
        <v>#REF!</v>
      </c>
      <c r="RIG8" s="354" t="e">
        <f>'[9]15 Yr. Cash Flow'!#REF!</f>
        <v>#REF!</v>
      </c>
      <c r="RII8" s="354" t="e">
        <f>'[9]15 Yr. Cash Flow'!#REF!</f>
        <v>#REF!</v>
      </c>
      <c r="RIK8" s="354" t="e">
        <f>'[9]15 Yr. Cash Flow'!#REF!</f>
        <v>#REF!</v>
      </c>
      <c r="RIM8" s="354" t="e">
        <f>'[9]15 Yr. Cash Flow'!#REF!</f>
        <v>#REF!</v>
      </c>
      <c r="RIO8" s="354" t="e">
        <f>'[9]15 Yr. Cash Flow'!#REF!</f>
        <v>#REF!</v>
      </c>
      <c r="RIQ8" s="354" t="e">
        <f>'[9]15 Yr. Cash Flow'!#REF!</f>
        <v>#REF!</v>
      </c>
      <c r="RIS8" s="354" t="e">
        <f>'[9]15 Yr. Cash Flow'!#REF!</f>
        <v>#REF!</v>
      </c>
      <c r="RIU8" s="354" t="e">
        <f>'[9]15 Yr. Cash Flow'!#REF!</f>
        <v>#REF!</v>
      </c>
      <c r="RIW8" s="354" t="e">
        <f>'[9]15 Yr. Cash Flow'!#REF!</f>
        <v>#REF!</v>
      </c>
      <c r="RIY8" s="354" t="e">
        <f>'[9]15 Yr. Cash Flow'!#REF!</f>
        <v>#REF!</v>
      </c>
      <c r="RJA8" s="354" t="e">
        <f>'[9]15 Yr. Cash Flow'!#REF!</f>
        <v>#REF!</v>
      </c>
      <c r="RJC8" s="354" t="e">
        <f>'[9]15 Yr. Cash Flow'!#REF!</f>
        <v>#REF!</v>
      </c>
      <c r="RJE8" s="354" t="e">
        <f>'[9]15 Yr. Cash Flow'!#REF!</f>
        <v>#REF!</v>
      </c>
      <c r="RJG8" s="354" t="e">
        <f>'[9]15 Yr. Cash Flow'!#REF!</f>
        <v>#REF!</v>
      </c>
      <c r="RJI8" s="354" t="e">
        <f>'[9]15 Yr. Cash Flow'!#REF!</f>
        <v>#REF!</v>
      </c>
      <c r="RJK8" s="354" t="e">
        <f>'[9]15 Yr. Cash Flow'!#REF!</f>
        <v>#REF!</v>
      </c>
      <c r="RJM8" s="354" t="e">
        <f>'[9]15 Yr. Cash Flow'!#REF!</f>
        <v>#REF!</v>
      </c>
      <c r="RJO8" s="354" t="e">
        <f>'[9]15 Yr. Cash Flow'!#REF!</f>
        <v>#REF!</v>
      </c>
      <c r="RJQ8" s="354" t="e">
        <f>'[9]15 Yr. Cash Flow'!#REF!</f>
        <v>#REF!</v>
      </c>
      <c r="RJS8" s="354" t="e">
        <f>'[9]15 Yr. Cash Flow'!#REF!</f>
        <v>#REF!</v>
      </c>
      <c r="RJU8" s="354" t="e">
        <f>'[9]15 Yr. Cash Flow'!#REF!</f>
        <v>#REF!</v>
      </c>
      <c r="RJW8" s="354" t="e">
        <f>'[9]15 Yr. Cash Flow'!#REF!</f>
        <v>#REF!</v>
      </c>
      <c r="RJY8" s="354" t="e">
        <f>'[9]15 Yr. Cash Flow'!#REF!</f>
        <v>#REF!</v>
      </c>
      <c r="RKA8" s="354" t="e">
        <f>'[9]15 Yr. Cash Flow'!#REF!</f>
        <v>#REF!</v>
      </c>
      <c r="RKC8" s="354" t="e">
        <f>'[9]15 Yr. Cash Flow'!#REF!</f>
        <v>#REF!</v>
      </c>
      <c r="RKE8" s="354" t="e">
        <f>'[9]15 Yr. Cash Flow'!#REF!</f>
        <v>#REF!</v>
      </c>
      <c r="RKG8" s="354" t="e">
        <f>'[9]15 Yr. Cash Flow'!#REF!</f>
        <v>#REF!</v>
      </c>
      <c r="RKI8" s="354" t="e">
        <f>'[9]15 Yr. Cash Flow'!#REF!</f>
        <v>#REF!</v>
      </c>
      <c r="RKK8" s="354" t="e">
        <f>'[9]15 Yr. Cash Flow'!#REF!</f>
        <v>#REF!</v>
      </c>
      <c r="RKM8" s="354" t="e">
        <f>'[9]15 Yr. Cash Flow'!#REF!</f>
        <v>#REF!</v>
      </c>
      <c r="RKO8" s="354" t="e">
        <f>'[9]15 Yr. Cash Flow'!#REF!</f>
        <v>#REF!</v>
      </c>
      <c r="RKQ8" s="354" t="e">
        <f>'[9]15 Yr. Cash Flow'!#REF!</f>
        <v>#REF!</v>
      </c>
      <c r="RKS8" s="354" t="e">
        <f>'[9]15 Yr. Cash Flow'!#REF!</f>
        <v>#REF!</v>
      </c>
      <c r="RKU8" s="354" t="e">
        <f>'[9]15 Yr. Cash Flow'!#REF!</f>
        <v>#REF!</v>
      </c>
      <c r="RKW8" s="354" t="e">
        <f>'[9]15 Yr. Cash Flow'!#REF!</f>
        <v>#REF!</v>
      </c>
      <c r="RKY8" s="354" t="e">
        <f>'[9]15 Yr. Cash Flow'!#REF!</f>
        <v>#REF!</v>
      </c>
      <c r="RLA8" s="354" t="e">
        <f>'[9]15 Yr. Cash Flow'!#REF!</f>
        <v>#REF!</v>
      </c>
      <c r="RLC8" s="354" t="e">
        <f>'[9]15 Yr. Cash Flow'!#REF!</f>
        <v>#REF!</v>
      </c>
      <c r="RLE8" s="354" t="e">
        <f>'[9]15 Yr. Cash Flow'!#REF!</f>
        <v>#REF!</v>
      </c>
      <c r="RLG8" s="354" t="e">
        <f>'[9]15 Yr. Cash Flow'!#REF!</f>
        <v>#REF!</v>
      </c>
      <c r="RLI8" s="354" t="e">
        <f>'[9]15 Yr. Cash Flow'!#REF!</f>
        <v>#REF!</v>
      </c>
      <c r="RLK8" s="354" t="e">
        <f>'[9]15 Yr. Cash Flow'!#REF!</f>
        <v>#REF!</v>
      </c>
      <c r="RLM8" s="354" t="e">
        <f>'[9]15 Yr. Cash Flow'!#REF!</f>
        <v>#REF!</v>
      </c>
      <c r="RLO8" s="354" t="e">
        <f>'[9]15 Yr. Cash Flow'!#REF!</f>
        <v>#REF!</v>
      </c>
      <c r="RLQ8" s="354" t="e">
        <f>'[9]15 Yr. Cash Flow'!#REF!</f>
        <v>#REF!</v>
      </c>
      <c r="RLS8" s="354" t="e">
        <f>'[9]15 Yr. Cash Flow'!#REF!</f>
        <v>#REF!</v>
      </c>
      <c r="RLU8" s="354" t="e">
        <f>'[9]15 Yr. Cash Flow'!#REF!</f>
        <v>#REF!</v>
      </c>
      <c r="RLW8" s="354" t="e">
        <f>'[9]15 Yr. Cash Flow'!#REF!</f>
        <v>#REF!</v>
      </c>
      <c r="RLY8" s="354" t="e">
        <f>'[9]15 Yr. Cash Flow'!#REF!</f>
        <v>#REF!</v>
      </c>
      <c r="RMA8" s="354" t="e">
        <f>'[9]15 Yr. Cash Flow'!#REF!</f>
        <v>#REF!</v>
      </c>
      <c r="RMC8" s="354" t="e">
        <f>'[9]15 Yr. Cash Flow'!#REF!</f>
        <v>#REF!</v>
      </c>
      <c r="RME8" s="354" t="e">
        <f>'[9]15 Yr. Cash Flow'!#REF!</f>
        <v>#REF!</v>
      </c>
      <c r="RMG8" s="354" t="e">
        <f>'[9]15 Yr. Cash Flow'!#REF!</f>
        <v>#REF!</v>
      </c>
      <c r="RMI8" s="354" t="e">
        <f>'[9]15 Yr. Cash Flow'!#REF!</f>
        <v>#REF!</v>
      </c>
      <c r="RMK8" s="354" t="e">
        <f>'[9]15 Yr. Cash Flow'!#REF!</f>
        <v>#REF!</v>
      </c>
      <c r="RMM8" s="354" t="e">
        <f>'[9]15 Yr. Cash Flow'!#REF!</f>
        <v>#REF!</v>
      </c>
      <c r="RMO8" s="354" t="e">
        <f>'[9]15 Yr. Cash Flow'!#REF!</f>
        <v>#REF!</v>
      </c>
      <c r="RMQ8" s="354" t="e">
        <f>'[9]15 Yr. Cash Flow'!#REF!</f>
        <v>#REF!</v>
      </c>
      <c r="RMS8" s="354" t="e">
        <f>'[9]15 Yr. Cash Flow'!#REF!</f>
        <v>#REF!</v>
      </c>
      <c r="RMU8" s="354" t="e">
        <f>'[9]15 Yr. Cash Flow'!#REF!</f>
        <v>#REF!</v>
      </c>
      <c r="RMW8" s="354" t="e">
        <f>'[9]15 Yr. Cash Flow'!#REF!</f>
        <v>#REF!</v>
      </c>
      <c r="RMY8" s="354" t="e">
        <f>'[9]15 Yr. Cash Flow'!#REF!</f>
        <v>#REF!</v>
      </c>
      <c r="RNA8" s="354" t="e">
        <f>'[9]15 Yr. Cash Flow'!#REF!</f>
        <v>#REF!</v>
      </c>
      <c r="RNC8" s="354" t="e">
        <f>'[9]15 Yr. Cash Flow'!#REF!</f>
        <v>#REF!</v>
      </c>
      <c r="RNE8" s="354" t="e">
        <f>'[9]15 Yr. Cash Flow'!#REF!</f>
        <v>#REF!</v>
      </c>
      <c r="RNG8" s="354" t="e">
        <f>'[9]15 Yr. Cash Flow'!#REF!</f>
        <v>#REF!</v>
      </c>
      <c r="RNI8" s="354" t="e">
        <f>'[9]15 Yr. Cash Flow'!#REF!</f>
        <v>#REF!</v>
      </c>
      <c r="RNK8" s="354" t="e">
        <f>'[9]15 Yr. Cash Flow'!#REF!</f>
        <v>#REF!</v>
      </c>
      <c r="RNM8" s="354" t="e">
        <f>'[9]15 Yr. Cash Flow'!#REF!</f>
        <v>#REF!</v>
      </c>
      <c r="RNO8" s="354" t="e">
        <f>'[9]15 Yr. Cash Flow'!#REF!</f>
        <v>#REF!</v>
      </c>
      <c r="RNQ8" s="354" t="e">
        <f>'[9]15 Yr. Cash Flow'!#REF!</f>
        <v>#REF!</v>
      </c>
      <c r="RNS8" s="354" t="e">
        <f>'[9]15 Yr. Cash Flow'!#REF!</f>
        <v>#REF!</v>
      </c>
      <c r="RNU8" s="354" t="e">
        <f>'[9]15 Yr. Cash Flow'!#REF!</f>
        <v>#REF!</v>
      </c>
      <c r="RNW8" s="354" t="e">
        <f>'[9]15 Yr. Cash Flow'!#REF!</f>
        <v>#REF!</v>
      </c>
      <c r="RNY8" s="354" t="e">
        <f>'[9]15 Yr. Cash Flow'!#REF!</f>
        <v>#REF!</v>
      </c>
      <c r="ROA8" s="354" t="e">
        <f>'[9]15 Yr. Cash Flow'!#REF!</f>
        <v>#REF!</v>
      </c>
      <c r="ROC8" s="354" t="e">
        <f>'[9]15 Yr. Cash Flow'!#REF!</f>
        <v>#REF!</v>
      </c>
      <c r="ROE8" s="354" t="e">
        <f>'[9]15 Yr. Cash Flow'!#REF!</f>
        <v>#REF!</v>
      </c>
      <c r="ROG8" s="354" t="e">
        <f>'[9]15 Yr. Cash Flow'!#REF!</f>
        <v>#REF!</v>
      </c>
      <c r="ROI8" s="354" t="e">
        <f>'[9]15 Yr. Cash Flow'!#REF!</f>
        <v>#REF!</v>
      </c>
      <c r="ROK8" s="354" t="e">
        <f>'[9]15 Yr. Cash Flow'!#REF!</f>
        <v>#REF!</v>
      </c>
      <c r="ROM8" s="354" t="e">
        <f>'[9]15 Yr. Cash Flow'!#REF!</f>
        <v>#REF!</v>
      </c>
      <c r="ROO8" s="354" t="e">
        <f>'[9]15 Yr. Cash Flow'!#REF!</f>
        <v>#REF!</v>
      </c>
      <c r="ROQ8" s="354" t="e">
        <f>'[9]15 Yr. Cash Flow'!#REF!</f>
        <v>#REF!</v>
      </c>
      <c r="ROS8" s="354" t="e">
        <f>'[9]15 Yr. Cash Flow'!#REF!</f>
        <v>#REF!</v>
      </c>
      <c r="ROU8" s="354" t="e">
        <f>'[9]15 Yr. Cash Flow'!#REF!</f>
        <v>#REF!</v>
      </c>
      <c r="ROW8" s="354" t="e">
        <f>'[9]15 Yr. Cash Flow'!#REF!</f>
        <v>#REF!</v>
      </c>
      <c r="ROY8" s="354" t="e">
        <f>'[9]15 Yr. Cash Flow'!#REF!</f>
        <v>#REF!</v>
      </c>
      <c r="RPA8" s="354" t="e">
        <f>'[9]15 Yr. Cash Flow'!#REF!</f>
        <v>#REF!</v>
      </c>
      <c r="RPC8" s="354" t="e">
        <f>'[9]15 Yr. Cash Flow'!#REF!</f>
        <v>#REF!</v>
      </c>
      <c r="RPE8" s="354" t="e">
        <f>'[9]15 Yr. Cash Flow'!#REF!</f>
        <v>#REF!</v>
      </c>
      <c r="RPG8" s="354" t="e">
        <f>'[9]15 Yr. Cash Flow'!#REF!</f>
        <v>#REF!</v>
      </c>
      <c r="RPI8" s="354" t="e">
        <f>'[9]15 Yr. Cash Flow'!#REF!</f>
        <v>#REF!</v>
      </c>
      <c r="RPK8" s="354" t="e">
        <f>'[9]15 Yr. Cash Flow'!#REF!</f>
        <v>#REF!</v>
      </c>
      <c r="RPM8" s="354" t="e">
        <f>'[9]15 Yr. Cash Flow'!#REF!</f>
        <v>#REF!</v>
      </c>
      <c r="RPO8" s="354" t="e">
        <f>'[9]15 Yr. Cash Flow'!#REF!</f>
        <v>#REF!</v>
      </c>
      <c r="RPQ8" s="354" t="e">
        <f>'[9]15 Yr. Cash Flow'!#REF!</f>
        <v>#REF!</v>
      </c>
      <c r="RPS8" s="354" t="e">
        <f>'[9]15 Yr. Cash Flow'!#REF!</f>
        <v>#REF!</v>
      </c>
      <c r="RPU8" s="354" t="e">
        <f>'[9]15 Yr. Cash Flow'!#REF!</f>
        <v>#REF!</v>
      </c>
      <c r="RPW8" s="354" t="e">
        <f>'[9]15 Yr. Cash Flow'!#REF!</f>
        <v>#REF!</v>
      </c>
      <c r="RPY8" s="354" t="e">
        <f>'[9]15 Yr. Cash Flow'!#REF!</f>
        <v>#REF!</v>
      </c>
      <c r="RQA8" s="354" t="e">
        <f>'[9]15 Yr. Cash Flow'!#REF!</f>
        <v>#REF!</v>
      </c>
      <c r="RQC8" s="354" t="e">
        <f>'[9]15 Yr. Cash Flow'!#REF!</f>
        <v>#REF!</v>
      </c>
      <c r="RQE8" s="354" t="e">
        <f>'[9]15 Yr. Cash Flow'!#REF!</f>
        <v>#REF!</v>
      </c>
      <c r="RQG8" s="354" t="e">
        <f>'[9]15 Yr. Cash Flow'!#REF!</f>
        <v>#REF!</v>
      </c>
      <c r="RQI8" s="354" t="e">
        <f>'[9]15 Yr. Cash Flow'!#REF!</f>
        <v>#REF!</v>
      </c>
      <c r="RQK8" s="354" t="e">
        <f>'[9]15 Yr. Cash Flow'!#REF!</f>
        <v>#REF!</v>
      </c>
      <c r="RQM8" s="354" t="e">
        <f>'[9]15 Yr. Cash Flow'!#REF!</f>
        <v>#REF!</v>
      </c>
      <c r="RQO8" s="354" t="e">
        <f>'[9]15 Yr. Cash Flow'!#REF!</f>
        <v>#REF!</v>
      </c>
      <c r="RQQ8" s="354" t="e">
        <f>'[9]15 Yr. Cash Flow'!#REF!</f>
        <v>#REF!</v>
      </c>
      <c r="RQS8" s="354" t="e">
        <f>'[9]15 Yr. Cash Flow'!#REF!</f>
        <v>#REF!</v>
      </c>
      <c r="RQU8" s="354" t="e">
        <f>'[9]15 Yr. Cash Flow'!#REF!</f>
        <v>#REF!</v>
      </c>
      <c r="RQW8" s="354" t="e">
        <f>'[9]15 Yr. Cash Flow'!#REF!</f>
        <v>#REF!</v>
      </c>
      <c r="RQY8" s="354" t="e">
        <f>'[9]15 Yr. Cash Flow'!#REF!</f>
        <v>#REF!</v>
      </c>
      <c r="RRA8" s="354" t="e">
        <f>'[9]15 Yr. Cash Flow'!#REF!</f>
        <v>#REF!</v>
      </c>
      <c r="RRC8" s="354" t="e">
        <f>'[9]15 Yr. Cash Flow'!#REF!</f>
        <v>#REF!</v>
      </c>
      <c r="RRE8" s="354" t="e">
        <f>'[9]15 Yr. Cash Flow'!#REF!</f>
        <v>#REF!</v>
      </c>
      <c r="RRG8" s="354" t="e">
        <f>'[9]15 Yr. Cash Flow'!#REF!</f>
        <v>#REF!</v>
      </c>
      <c r="RRI8" s="354" t="e">
        <f>'[9]15 Yr. Cash Flow'!#REF!</f>
        <v>#REF!</v>
      </c>
      <c r="RRK8" s="354" t="e">
        <f>'[9]15 Yr. Cash Flow'!#REF!</f>
        <v>#REF!</v>
      </c>
      <c r="RRM8" s="354" t="e">
        <f>'[9]15 Yr. Cash Flow'!#REF!</f>
        <v>#REF!</v>
      </c>
      <c r="RRO8" s="354" t="e">
        <f>'[9]15 Yr. Cash Flow'!#REF!</f>
        <v>#REF!</v>
      </c>
      <c r="RRQ8" s="354" t="e">
        <f>'[9]15 Yr. Cash Flow'!#REF!</f>
        <v>#REF!</v>
      </c>
      <c r="RRS8" s="354" t="e">
        <f>'[9]15 Yr. Cash Flow'!#REF!</f>
        <v>#REF!</v>
      </c>
      <c r="RRU8" s="354" t="e">
        <f>'[9]15 Yr. Cash Flow'!#REF!</f>
        <v>#REF!</v>
      </c>
      <c r="RRW8" s="354" t="e">
        <f>'[9]15 Yr. Cash Flow'!#REF!</f>
        <v>#REF!</v>
      </c>
      <c r="RRY8" s="354" t="e">
        <f>'[9]15 Yr. Cash Flow'!#REF!</f>
        <v>#REF!</v>
      </c>
      <c r="RSA8" s="354" t="e">
        <f>'[9]15 Yr. Cash Flow'!#REF!</f>
        <v>#REF!</v>
      </c>
      <c r="RSC8" s="354" t="e">
        <f>'[9]15 Yr. Cash Flow'!#REF!</f>
        <v>#REF!</v>
      </c>
      <c r="RSE8" s="354" t="e">
        <f>'[9]15 Yr. Cash Flow'!#REF!</f>
        <v>#REF!</v>
      </c>
      <c r="RSG8" s="354" t="e">
        <f>'[9]15 Yr. Cash Flow'!#REF!</f>
        <v>#REF!</v>
      </c>
      <c r="RSI8" s="354" t="e">
        <f>'[9]15 Yr. Cash Flow'!#REF!</f>
        <v>#REF!</v>
      </c>
      <c r="RSK8" s="354" t="e">
        <f>'[9]15 Yr. Cash Flow'!#REF!</f>
        <v>#REF!</v>
      </c>
      <c r="RSM8" s="354" t="e">
        <f>'[9]15 Yr. Cash Flow'!#REF!</f>
        <v>#REF!</v>
      </c>
      <c r="RSO8" s="354" t="e">
        <f>'[9]15 Yr. Cash Flow'!#REF!</f>
        <v>#REF!</v>
      </c>
      <c r="RSQ8" s="354" t="e">
        <f>'[9]15 Yr. Cash Flow'!#REF!</f>
        <v>#REF!</v>
      </c>
      <c r="RSS8" s="354" t="e">
        <f>'[9]15 Yr. Cash Flow'!#REF!</f>
        <v>#REF!</v>
      </c>
      <c r="RSU8" s="354" t="e">
        <f>'[9]15 Yr. Cash Flow'!#REF!</f>
        <v>#REF!</v>
      </c>
      <c r="RSW8" s="354" t="e">
        <f>'[9]15 Yr. Cash Flow'!#REF!</f>
        <v>#REF!</v>
      </c>
      <c r="RSY8" s="354" t="e">
        <f>'[9]15 Yr. Cash Flow'!#REF!</f>
        <v>#REF!</v>
      </c>
      <c r="RTA8" s="354" t="e">
        <f>'[9]15 Yr. Cash Flow'!#REF!</f>
        <v>#REF!</v>
      </c>
      <c r="RTC8" s="354" t="e">
        <f>'[9]15 Yr. Cash Flow'!#REF!</f>
        <v>#REF!</v>
      </c>
      <c r="RTE8" s="354" t="e">
        <f>'[9]15 Yr. Cash Flow'!#REF!</f>
        <v>#REF!</v>
      </c>
      <c r="RTG8" s="354" t="e">
        <f>'[9]15 Yr. Cash Flow'!#REF!</f>
        <v>#REF!</v>
      </c>
      <c r="RTI8" s="354" t="e">
        <f>'[9]15 Yr. Cash Flow'!#REF!</f>
        <v>#REF!</v>
      </c>
      <c r="RTK8" s="354" t="e">
        <f>'[9]15 Yr. Cash Flow'!#REF!</f>
        <v>#REF!</v>
      </c>
      <c r="RTM8" s="354" t="e">
        <f>'[9]15 Yr. Cash Flow'!#REF!</f>
        <v>#REF!</v>
      </c>
      <c r="RTO8" s="354" t="e">
        <f>'[9]15 Yr. Cash Flow'!#REF!</f>
        <v>#REF!</v>
      </c>
      <c r="RTQ8" s="354" t="e">
        <f>'[9]15 Yr. Cash Flow'!#REF!</f>
        <v>#REF!</v>
      </c>
      <c r="RTS8" s="354" t="e">
        <f>'[9]15 Yr. Cash Flow'!#REF!</f>
        <v>#REF!</v>
      </c>
      <c r="RTU8" s="354" t="e">
        <f>'[9]15 Yr. Cash Flow'!#REF!</f>
        <v>#REF!</v>
      </c>
      <c r="RTW8" s="354" t="e">
        <f>'[9]15 Yr. Cash Flow'!#REF!</f>
        <v>#REF!</v>
      </c>
      <c r="RTY8" s="354" t="e">
        <f>'[9]15 Yr. Cash Flow'!#REF!</f>
        <v>#REF!</v>
      </c>
      <c r="RUA8" s="354" t="e">
        <f>'[9]15 Yr. Cash Flow'!#REF!</f>
        <v>#REF!</v>
      </c>
      <c r="RUC8" s="354" t="e">
        <f>'[9]15 Yr. Cash Flow'!#REF!</f>
        <v>#REF!</v>
      </c>
      <c r="RUE8" s="354" t="e">
        <f>'[9]15 Yr. Cash Flow'!#REF!</f>
        <v>#REF!</v>
      </c>
      <c r="RUG8" s="354" t="e">
        <f>'[9]15 Yr. Cash Flow'!#REF!</f>
        <v>#REF!</v>
      </c>
      <c r="RUI8" s="354" t="e">
        <f>'[9]15 Yr. Cash Flow'!#REF!</f>
        <v>#REF!</v>
      </c>
      <c r="RUK8" s="354" t="e">
        <f>'[9]15 Yr. Cash Flow'!#REF!</f>
        <v>#REF!</v>
      </c>
      <c r="RUM8" s="354" t="e">
        <f>'[9]15 Yr. Cash Flow'!#REF!</f>
        <v>#REF!</v>
      </c>
      <c r="RUO8" s="354" t="e">
        <f>'[9]15 Yr. Cash Flow'!#REF!</f>
        <v>#REF!</v>
      </c>
      <c r="RUQ8" s="354" t="e">
        <f>'[9]15 Yr. Cash Flow'!#REF!</f>
        <v>#REF!</v>
      </c>
      <c r="RUS8" s="354" t="e">
        <f>'[9]15 Yr. Cash Flow'!#REF!</f>
        <v>#REF!</v>
      </c>
      <c r="RUU8" s="354" t="e">
        <f>'[9]15 Yr. Cash Flow'!#REF!</f>
        <v>#REF!</v>
      </c>
      <c r="RUW8" s="354" t="e">
        <f>'[9]15 Yr. Cash Flow'!#REF!</f>
        <v>#REF!</v>
      </c>
      <c r="RUY8" s="354" t="e">
        <f>'[9]15 Yr. Cash Flow'!#REF!</f>
        <v>#REF!</v>
      </c>
      <c r="RVA8" s="354" t="e">
        <f>'[9]15 Yr. Cash Flow'!#REF!</f>
        <v>#REF!</v>
      </c>
      <c r="RVC8" s="354" t="e">
        <f>'[9]15 Yr. Cash Flow'!#REF!</f>
        <v>#REF!</v>
      </c>
      <c r="RVE8" s="354" t="e">
        <f>'[9]15 Yr. Cash Flow'!#REF!</f>
        <v>#REF!</v>
      </c>
      <c r="RVG8" s="354" t="e">
        <f>'[9]15 Yr. Cash Flow'!#REF!</f>
        <v>#REF!</v>
      </c>
      <c r="RVI8" s="354" t="e">
        <f>'[9]15 Yr. Cash Flow'!#REF!</f>
        <v>#REF!</v>
      </c>
      <c r="RVK8" s="354" t="e">
        <f>'[9]15 Yr. Cash Flow'!#REF!</f>
        <v>#REF!</v>
      </c>
      <c r="RVM8" s="354" t="e">
        <f>'[9]15 Yr. Cash Flow'!#REF!</f>
        <v>#REF!</v>
      </c>
      <c r="RVO8" s="354" t="e">
        <f>'[9]15 Yr. Cash Flow'!#REF!</f>
        <v>#REF!</v>
      </c>
      <c r="RVQ8" s="354" t="e">
        <f>'[9]15 Yr. Cash Flow'!#REF!</f>
        <v>#REF!</v>
      </c>
      <c r="RVS8" s="354" t="e">
        <f>'[9]15 Yr. Cash Flow'!#REF!</f>
        <v>#REF!</v>
      </c>
      <c r="RVU8" s="354" t="e">
        <f>'[9]15 Yr. Cash Flow'!#REF!</f>
        <v>#REF!</v>
      </c>
      <c r="RVW8" s="354" t="e">
        <f>'[9]15 Yr. Cash Flow'!#REF!</f>
        <v>#REF!</v>
      </c>
      <c r="RVY8" s="354" t="e">
        <f>'[9]15 Yr. Cash Flow'!#REF!</f>
        <v>#REF!</v>
      </c>
      <c r="RWA8" s="354" t="e">
        <f>'[9]15 Yr. Cash Flow'!#REF!</f>
        <v>#REF!</v>
      </c>
      <c r="RWC8" s="354" t="e">
        <f>'[9]15 Yr. Cash Flow'!#REF!</f>
        <v>#REF!</v>
      </c>
      <c r="RWE8" s="354" t="e">
        <f>'[9]15 Yr. Cash Flow'!#REF!</f>
        <v>#REF!</v>
      </c>
      <c r="RWG8" s="354" t="e">
        <f>'[9]15 Yr. Cash Flow'!#REF!</f>
        <v>#REF!</v>
      </c>
      <c r="RWI8" s="354" t="e">
        <f>'[9]15 Yr. Cash Flow'!#REF!</f>
        <v>#REF!</v>
      </c>
      <c r="RWK8" s="354" t="e">
        <f>'[9]15 Yr. Cash Flow'!#REF!</f>
        <v>#REF!</v>
      </c>
      <c r="RWM8" s="354" t="e">
        <f>'[9]15 Yr. Cash Flow'!#REF!</f>
        <v>#REF!</v>
      </c>
      <c r="RWO8" s="354" t="e">
        <f>'[9]15 Yr. Cash Flow'!#REF!</f>
        <v>#REF!</v>
      </c>
      <c r="RWQ8" s="354" t="e">
        <f>'[9]15 Yr. Cash Flow'!#REF!</f>
        <v>#REF!</v>
      </c>
      <c r="RWS8" s="354" t="e">
        <f>'[9]15 Yr. Cash Flow'!#REF!</f>
        <v>#REF!</v>
      </c>
      <c r="RWU8" s="354" t="e">
        <f>'[9]15 Yr. Cash Flow'!#REF!</f>
        <v>#REF!</v>
      </c>
      <c r="RWW8" s="354" t="e">
        <f>'[9]15 Yr. Cash Flow'!#REF!</f>
        <v>#REF!</v>
      </c>
      <c r="RWY8" s="354" t="e">
        <f>'[9]15 Yr. Cash Flow'!#REF!</f>
        <v>#REF!</v>
      </c>
      <c r="RXA8" s="354" t="e">
        <f>'[9]15 Yr. Cash Flow'!#REF!</f>
        <v>#REF!</v>
      </c>
      <c r="RXC8" s="354" t="e">
        <f>'[9]15 Yr. Cash Flow'!#REF!</f>
        <v>#REF!</v>
      </c>
      <c r="RXE8" s="354" t="e">
        <f>'[9]15 Yr. Cash Flow'!#REF!</f>
        <v>#REF!</v>
      </c>
      <c r="RXG8" s="354" t="e">
        <f>'[9]15 Yr. Cash Flow'!#REF!</f>
        <v>#REF!</v>
      </c>
      <c r="RXI8" s="354" t="e">
        <f>'[9]15 Yr. Cash Flow'!#REF!</f>
        <v>#REF!</v>
      </c>
      <c r="RXK8" s="354" t="e">
        <f>'[9]15 Yr. Cash Flow'!#REF!</f>
        <v>#REF!</v>
      </c>
      <c r="RXM8" s="354" t="e">
        <f>'[9]15 Yr. Cash Flow'!#REF!</f>
        <v>#REF!</v>
      </c>
      <c r="RXO8" s="354" t="e">
        <f>'[9]15 Yr. Cash Flow'!#REF!</f>
        <v>#REF!</v>
      </c>
      <c r="RXQ8" s="354" t="e">
        <f>'[9]15 Yr. Cash Flow'!#REF!</f>
        <v>#REF!</v>
      </c>
      <c r="RXS8" s="354" t="e">
        <f>'[9]15 Yr. Cash Flow'!#REF!</f>
        <v>#REF!</v>
      </c>
      <c r="RXU8" s="354" t="e">
        <f>'[9]15 Yr. Cash Flow'!#REF!</f>
        <v>#REF!</v>
      </c>
      <c r="RXW8" s="354" t="e">
        <f>'[9]15 Yr. Cash Flow'!#REF!</f>
        <v>#REF!</v>
      </c>
      <c r="RXY8" s="354" t="e">
        <f>'[9]15 Yr. Cash Flow'!#REF!</f>
        <v>#REF!</v>
      </c>
      <c r="RYA8" s="354" t="e">
        <f>'[9]15 Yr. Cash Flow'!#REF!</f>
        <v>#REF!</v>
      </c>
      <c r="RYC8" s="354" t="e">
        <f>'[9]15 Yr. Cash Flow'!#REF!</f>
        <v>#REF!</v>
      </c>
      <c r="RYE8" s="354" t="e">
        <f>'[9]15 Yr. Cash Flow'!#REF!</f>
        <v>#REF!</v>
      </c>
      <c r="RYG8" s="354" t="e">
        <f>'[9]15 Yr. Cash Flow'!#REF!</f>
        <v>#REF!</v>
      </c>
      <c r="RYI8" s="354" t="e">
        <f>'[9]15 Yr. Cash Flow'!#REF!</f>
        <v>#REF!</v>
      </c>
      <c r="RYK8" s="354" t="e">
        <f>'[9]15 Yr. Cash Flow'!#REF!</f>
        <v>#REF!</v>
      </c>
      <c r="RYM8" s="354" t="e">
        <f>'[9]15 Yr. Cash Flow'!#REF!</f>
        <v>#REF!</v>
      </c>
      <c r="RYO8" s="354" t="e">
        <f>'[9]15 Yr. Cash Flow'!#REF!</f>
        <v>#REF!</v>
      </c>
      <c r="RYQ8" s="354" t="e">
        <f>'[9]15 Yr. Cash Flow'!#REF!</f>
        <v>#REF!</v>
      </c>
      <c r="RYS8" s="354" t="e">
        <f>'[9]15 Yr. Cash Flow'!#REF!</f>
        <v>#REF!</v>
      </c>
      <c r="RYU8" s="354" t="e">
        <f>'[9]15 Yr. Cash Flow'!#REF!</f>
        <v>#REF!</v>
      </c>
      <c r="RYW8" s="354" t="e">
        <f>'[9]15 Yr. Cash Flow'!#REF!</f>
        <v>#REF!</v>
      </c>
      <c r="RYY8" s="354" t="e">
        <f>'[9]15 Yr. Cash Flow'!#REF!</f>
        <v>#REF!</v>
      </c>
      <c r="RZA8" s="354" t="e">
        <f>'[9]15 Yr. Cash Flow'!#REF!</f>
        <v>#REF!</v>
      </c>
      <c r="RZC8" s="354" t="e">
        <f>'[9]15 Yr. Cash Flow'!#REF!</f>
        <v>#REF!</v>
      </c>
      <c r="RZE8" s="354" t="e">
        <f>'[9]15 Yr. Cash Flow'!#REF!</f>
        <v>#REF!</v>
      </c>
      <c r="RZG8" s="354" t="e">
        <f>'[9]15 Yr. Cash Flow'!#REF!</f>
        <v>#REF!</v>
      </c>
      <c r="RZI8" s="354" t="e">
        <f>'[9]15 Yr. Cash Flow'!#REF!</f>
        <v>#REF!</v>
      </c>
      <c r="RZK8" s="354" t="e">
        <f>'[9]15 Yr. Cash Flow'!#REF!</f>
        <v>#REF!</v>
      </c>
      <c r="RZM8" s="354" t="e">
        <f>'[9]15 Yr. Cash Flow'!#REF!</f>
        <v>#REF!</v>
      </c>
      <c r="RZO8" s="354" t="e">
        <f>'[9]15 Yr. Cash Flow'!#REF!</f>
        <v>#REF!</v>
      </c>
      <c r="RZQ8" s="354" t="e">
        <f>'[9]15 Yr. Cash Flow'!#REF!</f>
        <v>#REF!</v>
      </c>
      <c r="RZS8" s="354" t="e">
        <f>'[9]15 Yr. Cash Flow'!#REF!</f>
        <v>#REF!</v>
      </c>
      <c r="RZU8" s="354" t="e">
        <f>'[9]15 Yr. Cash Flow'!#REF!</f>
        <v>#REF!</v>
      </c>
      <c r="RZW8" s="354" t="e">
        <f>'[9]15 Yr. Cash Flow'!#REF!</f>
        <v>#REF!</v>
      </c>
      <c r="RZY8" s="354" t="e">
        <f>'[9]15 Yr. Cash Flow'!#REF!</f>
        <v>#REF!</v>
      </c>
      <c r="SAA8" s="354" t="e">
        <f>'[9]15 Yr. Cash Flow'!#REF!</f>
        <v>#REF!</v>
      </c>
      <c r="SAC8" s="354" t="e">
        <f>'[9]15 Yr. Cash Flow'!#REF!</f>
        <v>#REF!</v>
      </c>
      <c r="SAE8" s="354" t="e">
        <f>'[9]15 Yr. Cash Flow'!#REF!</f>
        <v>#REF!</v>
      </c>
      <c r="SAG8" s="354" t="e">
        <f>'[9]15 Yr. Cash Flow'!#REF!</f>
        <v>#REF!</v>
      </c>
      <c r="SAI8" s="354" t="e">
        <f>'[9]15 Yr. Cash Flow'!#REF!</f>
        <v>#REF!</v>
      </c>
      <c r="SAK8" s="354" t="e">
        <f>'[9]15 Yr. Cash Flow'!#REF!</f>
        <v>#REF!</v>
      </c>
      <c r="SAM8" s="354" t="e">
        <f>'[9]15 Yr. Cash Flow'!#REF!</f>
        <v>#REF!</v>
      </c>
      <c r="SAO8" s="354" t="e">
        <f>'[9]15 Yr. Cash Flow'!#REF!</f>
        <v>#REF!</v>
      </c>
      <c r="SAQ8" s="354" t="e">
        <f>'[9]15 Yr. Cash Flow'!#REF!</f>
        <v>#REF!</v>
      </c>
      <c r="SAS8" s="354" t="e">
        <f>'[9]15 Yr. Cash Flow'!#REF!</f>
        <v>#REF!</v>
      </c>
      <c r="SAU8" s="354" t="e">
        <f>'[9]15 Yr. Cash Flow'!#REF!</f>
        <v>#REF!</v>
      </c>
      <c r="SAW8" s="354" t="e">
        <f>'[9]15 Yr. Cash Flow'!#REF!</f>
        <v>#REF!</v>
      </c>
      <c r="SAY8" s="354" t="e">
        <f>'[9]15 Yr. Cash Flow'!#REF!</f>
        <v>#REF!</v>
      </c>
      <c r="SBA8" s="354" t="e">
        <f>'[9]15 Yr. Cash Flow'!#REF!</f>
        <v>#REF!</v>
      </c>
      <c r="SBC8" s="354" t="e">
        <f>'[9]15 Yr. Cash Flow'!#REF!</f>
        <v>#REF!</v>
      </c>
      <c r="SBE8" s="354" t="e">
        <f>'[9]15 Yr. Cash Flow'!#REF!</f>
        <v>#REF!</v>
      </c>
      <c r="SBG8" s="354" t="e">
        <f>'[9]15 Yr. Cash Flow'!#REF!</f>
        <v>#REF!</v>
      </c>
      <c r="SBI8" s="354" t="e">
        <f>'[9]15 Yr. Cash Flow'!#REF!</f>
        <v>#REF!</v>
      </c>
      <c r="SBK8" s="354" t="e">
        <f>'[9]15 Yr. Cash Flow'!#REF!</f>
        <v>#REF!</v>
      </c>
      <c r="SBM8" s="354" t="e">
        <f>'[9]15 Yr. Cash Flow'!#REF!</f>
        <v>#REF!</v>
      </c>
      <c r="SBO8" s="354" t="e">
        <f>'[9]15 Yr. Cash Flow'!#REF!</f>
        <v>#REF!</v>
      </c>
      <c r="SBQ8" s="354" t="e">
        <f>'[9]15 Yr. Cash Flow'!#REF!</f>
        <v>#REF!</v>
      </c>
      <c r="SBS8" s="354" t="e">
        <f>'[9]15 Yr. Cash Flow'!#REF!</f>
        <v>#REF!</v>
      </c>
      <c r="SBU8" s="354" t="e">
        <f>'[9]15 Yr. Cash Flow'!#REF!</f>
        <v>#REF!</v>
      </c>
      <c r="SBW8" s="354" t="e">
        <f>'[9]15 Yr. Cash Flow'!#REF!</f>
        <v>#REF!</v>
      </c>
      <c r="SBY8" s="354" t="e">
        <f>'[9]15 Yr. Cash Flow'!#REF!</f>
        <v>#REF!</v>
      </c>
      <c r="SCA8" s="354" t="e">
        <f>'[9]15 Yr. Cash Flow'!#REF!</f>
        <v>#REF!</v>
      </c>
      <c r="SCC8" s="354" t="e">
        <f>'[9]15 Yr. Cash Flow'!#REF!</f>
        <v>#REF!</v>
      </c>
      <c r="SCE8" s="354" t="e">
        <f>'[9]15 Yr. Cash Flow'!#REF!</f>
        <v>#REF!</v>
      </c>
      <c r="SCG8" s="354" t="e">
        <f>'[9]15 Yr. Cash Flow'!#REF!</f>
        <v>#REF!</v>
      </c>
      <c r="SCI8" s="354" t="e">
        <f>'[9]15 Yr. Cash Flow'!#REF!</f>
        <v>#REF!</v>
      </c>
      <c r="SCK8" s="354" t="e">
        <f>'[9]15 Yr. Cash Flow'!#REF!</f>
        <v>#REF!</v>
      </c>
      <c r="SCM8" s="354" t="e">
        <f>'[9]15 Yr. Cash Flow'!#REF!</f>
        <v>#REF!</v>
      </c>
      <c r="SCO8" s="354" t="e">
        <f>'[9]15 Yr. Cash Flow'!#REF!</f>
        <v>#REF!</v>
      </c>
      <c r="SCQ8" s="354" t="e">
        <f>'[9]15 Yr. Cash Flow'!#REF!</f>
        <v>#REF!</v>
      </c>
      <c r="SCS8" s="354" t="e">
        <f>'[9]15 Yr. Cash Flow'!#REF!</f>
        <v>#REF!</v>
      </c>
      <c r="SCU8" s="354" t="e">
        <f>'[9]15 Yr. Cash Flow'!#REF!</f>
        <v>#REF!</v>
      </c>
      <c r="SCW8" s="354" t="e">
        <f>'[9]15 Yr. Cash Flow'!#REF!</f>
        <v>#REF!</v>
      </c>
      <c r="SCY8" s="354" t="e">
        <f>'[9]15 Yr. Cash Flow'!#REF!</f>
        <v>#REF!</v>
      </c>
      <c r="SDA8" s="354" t="e">
        <f>'[9]15 Yr. Cash Flow'!#REF!</f>
        <v>#REF!</v>
      </c>
      <c r="SDC8" s="354" t="e">
        <f>'[9]15 Yr. Cash Flow'!#REF!</f>
        <v>#REF!</v>
      </c>
      <c r="SDE8" s="354" t="e">
        <f>'[9]15 Yr. Cash Flow'!#REF!</f>
        <v>#REF!</v>
      </c>
      <c r="SDG8" s="354" t="e">
        <f>'[9]15 Yr. Cash Flow'!#REF!</f>
        <v>#REF!</v>
      </c>
      <c r="SDI8" s="354" t="e">
        <f>'[9]15 Yr. Cash Flow'!#REF!</f>
        <v>#REF!</v>
      </c>
      <c r="SDK8" s="354" t="e">
        <f>'[9]15 Yr. Cash Flow'!#REF!</f>
        <v>#REF!</v>
      </c>
      <c r="SDM8" s="354" t="e">
        <f>'[9]15 Yr. Cash Flow'!#REF!</f>
        <v>#REF!</v>
      </c>
      <c r="SDO8" s="354" t="e">
        <f>'[9]15 Yr. Cash Flow'!#REF!</f>
        <v>#REF!</v>
      </c>
      <c r="SDQ8" s="354" t="e">
        <f>'[9]15 Yr. Cash Flow'!#REF!</f>
        <v>#REF!</v>
      </c>
      <c r="SDS8" s="354" t="e">
        <f>'[9]15 Yr. Cash Flow'!#REF!</f>
        <v>#REF!</v>
      </c>
      <c r="SDU8" s="354" t="e">
        <f>'[9]15 Yr. Cash Flow'!#REF!</f>
        <v>#REF!</v>
      </c>
      <c r="SDW8" s="354" t="e">
        <f>'[9]15 Yr. Cash Flow'!#REF!</f>
        <v>#REF!</v>
      </c>
      <c r="SDY8" s="354" t="e">
        <f>'[9]15 Yr. Cash Flow'!#REF!</f>
        <v>#REF!</v>
      </c>
      <c r="SEA8" s="354" t="e">
        <f>'[9]15 Yr. Cash Flow'!#REF!</f>
        <v>#REF!</v>
      </c>
      <c r="SEC8" s="354" t="e">
        <f>'[9]15 Yr. Cash Flow'!#REF!</f>
        <v>#REF!</v>
      </c>
      <c r="SEE8" s="354" t="e">
        <f>'[9]15 Yr. Cash Flow'!#REF!</f>
        <v>#REF!</v>
      </c>
      <c r="SEG8" s="354" t="e">
        <f>'[9]15 Yr. Cash Flow'!#REF!</f>
        <v>#REF!</v>
      </c>
      <c r="SEI8" s="354" t="e">
        <f>'[9]15 Yr. Cash Flow'!#REF!</f>
        <v>#REF!</v>
      </c>
      <c r="SEK8" s="354" t="e">
        <f>'[9]15 Yr. Cash Flow'!#REF!</f>
        <v>#REF!</v>
      </c>
      <c r="SEM8" s="354" t="e">
        <f>'[9]15 Yr. Cash Flow'!#REF!</f>
        <v>#REF!</v>
      </c>
      <c r="SEO8" s="354" t="e">
        <f>'[9]15 Yr. Cash Flow'!#REF!</f>
        <v>#REF!</v>
      </c>
      <c r="SEQ8" s="354" t="e">
        <f>'[9]15 Yr. Cash Flow'!#REF!</f>
        <v>#REF!</v>
      </c>
      <c r="SES8" s="354" t="e">
        <f>'[9]15 Yr. Cash Flow'!#REF!</f>
        <v>#REF!</v>
      </c>
      <c r="SEU8" s="354" t="e">
        <f>'[9]15 Yr. Cash Flow'!#REF!</f>
        <v>#REF!</v>
      </c>
      <c r="SEW8" s="354" t="e">
        <f>'[9]15 Yr. Cash Flow'!#REF!</f>
        <v>#REF!</v>
      </c>
      <c r="SEY8" s="354" t="e">
        <f>'[9]15 Yr. Cash Flow'!#REF!</f>
        <v>#REF!</v>
      </c>
      <c r="SFA8" s="354" t="e">
        <f>'[9]15 Yr. Cash Flow'!#REF!</f>
        <v>#REF!</v>
      </c>
      <c r="SFC8" s="354" t="e">
        <f>'[9]15 Yr. Cash Flow'!#REF!</f>
        <v>#REF!</v>
      </c>
      <c r="SFE8" s="354" t="e">
        <f>'[9]15 Yr. Cash Flow'!#REF!</f>
        <v>#REF!</v>
      </c>
      <c r="SFG8" s="354" t="e">
        <f>'[9]15 Yr. Cash Flow'!#REF!</f>
        <v>#REF!</v>
      </c>
      <c r="SFI8" s="354" t="e">
        <f>'[9]15 Yr. Cash Flow'!#REF!</f>
        <v>#REF!</v>
      </c>
      <c r="SFK8" s="354" t="e">
        <f>'[9]15 Yr. Cash Flow'!#REF!</f>
        <v>#REF!</v>
      </c>
      <c r="SFM8" s="354" t="e">
        <f>'[9]15 Yr. Cash Flow'!#REF!</f>
        <v>#REF!</v>
      </c>
      <c r="SFO8" s="354" t="e">
        <f>'[9]15 Yr. Cash Flow'!#REF!</f>
        <v>#REF!</v>
      </c>
      <c r="SFQ8" s="354" t="e">
        <f>'[9]15 Yr. Cash Flow'!#REF!</f>
        <v>#REF!</v>
      </c>
      <c r="SFS8" s="354" t="e">
        <f>'[9]15 Yr. Cash Flow'!#REF!</f>
        <v>#REF!</v>
      </c>
      <c r="SFU8" s="354" t="e">
        <f>'[9]15 Yr. Cash Flow'!#REF!</f>
        <v>#REF!</v>
      </c>
      <c r="SFW8" s="354" t="e">
        <f>'[9]15 Yr. Cash Flow'!#REF!</f>
        <v>#REF!</v>
      </c>
      <c r="SFY8" s="354" t="e">
        <f>'[9]15 Yr. Cash Flow'!#REF!</f>
        <v>#REF!</v>
      </c>
      <c r="SGA8" s="354" t="e">
        <f>'[9]15 Yr. Cash Flow'!#REF!</f>
        <v>#REF!</v>
      </c>
      <c r="SGC8" s="354" t="e">
        <f>'[9]15 Yr. Cash Flow'!#REF!</f>
        <v>#REF!</v>
      </c>
      <c r="SGE8" s="354" t="e">
        <f>'[9]15 Yr. Cash Flow'!#REF!</f>
        <v>#REF!</v>
      </c>
      <c r="SGG8" s="354" t="e">
        <f>'[9]15 Yr. Cash Flow'!#REF!</f>
        <v>#REF!</v>
      </c>
      <c r="SGI8" s="354" t="e">
        <f>'[9]15 Yr. Cash Flow'!#REF!</f>
        <v>#REF!</v>
      </c>
      <c r="SGK8" s="354" t="e">
        <f>'[9]15 Yr. Cash Flow'!#REF!</f>
        <v>#REF!</v>
      </c>
      <c r="SGM8" s="354" t="e">
        <f>'[9]15 Yr. Cash Flow'!#REF!</f>
        <v>#REF!</v>
      </c>
      <c r="SGO8" s="354" t="e">
        <f>'[9]15 Yr. Cash Flow'!#REF!</f>
        <v>#REF!</v>
      </c>
      <c r="SGQ8" s="354" t="e">
        <f>'[9]15 Yr. Cash Flow'!#REF!</f>
        <v>#REF!</v>
      </c>
      <c r="SGS8" s="354" t="e">
        <f>'[9]15 Yr. Cash Flow'!#REF!</f>
        <v>#REF!</v>
      </c>
      <c r="SGU8" s="354" t="e">
        <f>'[9]15 Yr. Cash Flow'!#REF!</f>
        <v>#REF!</v>
      </c>
      <c r="SGW8" s="354" t="e">
        <f>'[9]15 Yr. Cash Flow'!#REF!</f>
        <v>#REF!</v>
      </c>
      <c r="SGY8" s="354" t="e">
        <f>'[9]15 Yr. Cash Flow'!#REF!</f>
        <v>#REF!</v>
      </c>
      <c r="SHA8" s="354" t="e">
        <f>'[9]15 Yr. Cash Flow'!#REF!</f>
        <v>#REF!</v>
      </c>
      <c r="SHC8" s="354" t="e">
        <f>'[9]15 Yr. Cash Flow'!#REF!</f>
        <v>#REF!</v>
      </c>
      <c r="SHE8" s="354" t="e">
        <f>'[9]15 Yr. Cash Flow'!#REF!</f>
        <v>#REF!</v>
      </c>
      <c r="SHG8" s="354" t="e">
        <f>'[9]15 Yr. Cash Flow'!#REF!</f>
        <v>#REF!</v>
      </c>
      <c r="SHI8" s="354" t="e">
        <f>'[9]15 Yr. Cash Flow'!#REF!</f>
        <v>#REF!</v>
      </c>
      <c r="SHK8" s="354" t="e">
        <f>'[9]15 Yr. Cash Flow'!#REF!</f>
        <v>#REF!</v>
      </c>
      <c r="SHM8" s="354" t="e">
        <f>'[9]15 Yr. Cash Flow'!#REF!</f>
        <v>#REF!</v>
      </c>
      <c r="SHO8" s="354" t="e">
        <f>'[9]15 Yr. Cash Flow'!#REF!</f>
        <v>#REF!</v>
      </c>
      <c r="SHQ8" s="354" t="e">
        <f>'[9]15 Yr. Cash Flow'!#REF!</f>
        <v>#REF!</v>
      </c>
      <c r="SHS8" s="354" t="e">
        <f>'[9]15 Yr. Cash Flow'!#REF!</f>
        <v>#REF!</v>
      </c>
      <c r="SHU8" s="354" t="e">
        <f>'[9]15 Yr. Cash Flow'!#REF!</f>
        <v>#REF!</v>
      </c>
      <c r="SHW8" s="354" t="e">
        <f>'[9]15 Yr. Cash Flow'!#REF!</f>
        <v>#REF!</v>
      </c>
      <c r="SHY8" s="354" t="e">
        <f>'[9]15 Yr. Cash Flow'!#REF!</f>
        <v>#REF!</v>
      </c>
      <c r="SIA8" s="354" t="e">
        <f>'[9]15 Yr. Cash Flow'!#REF!</f>
        <v>#REF!</v>
      </c>
      <c r="SIC8" s="354" t="e">
        <f>'[9]15 Yr. Cash Flow'!#REF!</f>
        <v>#REF!</v>
      </c>
      <c r="SIE8" s="354" t="e">
        <f>'[9]15 Yr. Cash Flow'!#REF!</f>
        <v>#REF!</v>
      </c>
      <c r="SIG8" s="354" t="e">
        <f>'[9]15 Yr. Cash Flow'!#REF!</f>
        <v>#REF!</v>
      </c>
      <c r="SII8" s="354" t="e">
        <f>'[9]15 Yr. Cash Flow'!#REF!</f>
        <v>#REF!</v>
      </c>
      <c r="SIK8" s="354" t="e">
        <f>'[9]15 Yr. Cash Flow'!#REF!</f>
        <v>#REF!</v>
      </c>
      <c r="SIM8" s="354" t="e">
        <f>'[9]15 Yr. Cash Flow'!#REF!</f>
        <v>#REF!</v>
      </c>
      <c r="SIO8" s="354" t="e">
        <f>'[9]15 Yr. Cash Flow'!#REF!</f>
        <v>#REF!</v>
      </c>
      <c r="SIQ8" s="354" t="e">
        <f>'[9]15 Yr. Cash Flow'!#REF!</f>
        <v>#REF!</v>
      </c>
      <c r="SIS8" s="354" t="e">
        <f>'[9]15 Yr. Cash Flow'!#REF!</f>
        <v>#REF!</v>
      </c>
      <c r="SIU8" s="354" t="e">
        <f>'[9]15 Yr. Cash Flow'!#REF!</f>
        <v>#REF!</v>
      </c>
      <c r="SIW8" s="354" t="e">
        <f>'[9]15 Yr. Cash Flow'!#REF!</f>
        <v>#REF!</v>
      </c>
      <c r="SIY8" s="354" t="e">
        <f>'[9]15 Yr. Cash Flow'!#REF!</f>
        <v>#REF!</v>
      </c>
      <c r="SJA8" s="354" t="e">
        <f>'[9]15 Yr. Cash Flow'!#REF!</f>
        <v>#REF!</v>
      </c>
      <c r="SJC8" s="354" t="e">
        <f>'[9]15 Yr. Cash Flow'!#REF!</f>
        <v>#REF!</v>
      </c>
      <c r="SJE8" s="354" t="e">
        <f>'[9]15 Yr. Cash Flow'!#REF!</f>
        <v>#REF!</v>
      </c>
      <c r="SJG8" s="354" t="e">
        <f>'[9]15 Yr. Cash Flow'!#REF!</f>
        <v>#REF!</v>
      </c>
      <c r="SJI8" s="354" t="e">
        <f>'[9]15 Yr. Cash Flow'!#REF!</f>
        <v>#REF!</v>
      </c>
      <c r="SJK8" s="354" t="e">
        <f>'[9]15 Yr. Cash Flow'!#REF!</f>
        <v>#REF!</v>
      </c>
      <c r="SJM8" s="354" t="e">
        <f>'[9]15 Yr. Cash Flow'!#REF!</f>
        <v>#REF!</v>
      </c>
      <c r="SJO8" s="354" t="e">
        <f>'[9]15 Yr. Cash Flow'!#REF!</f>
        <v>#REF!</v>
      </c>
      <c r="SJQ8" s="354" t="e">
        <f>'[9]15 Yr. Cash Flow'!#REF!</f>
        <v>#REF!</v>
      </c>
      <c r="SJS8" s="354" t="e">
        <f>'[9]15 Yr. Cash Flow'!#REF!</f>
        <v>#REF!</v>
      </c>
      <c r="SJU8" s="354" t="e">
        <f>'[9]15 Yr. Cash Flow'!#REF!</f>
        <v>#REF!</v>
      </c>
      <c r="SJW8" s="354" t="e">
        <f>'[9]15 Yr. Cash Flow'!#REF!</f>
        <v>#REF!</v>
      </c>
      <c r="SJY8" s="354" t="e">
        <f>'[9]15 Yr. Cash Flow'!#REF!</f>
        <v>#REF!</v>
      </c>
      <c r="SKA8" s="354" t="e">
        <f>'[9]15 Yr. Cash Flow'!#REF!</f>
        <v>#REF!</v>
      </c>
      <c r="SKC8" s="354" t="e">
        <f>'[9]15 Yr. Cash Flow'!#REF!</f>
        <v>#REF!</v>
      </c>
      <c r="SKE8" s="354" t="e">
        <f>'[9]15 Yr. Cash Flow'!#REF!</f>
        <v>#REF!</v>
      </c>
      <c r="SKG8" s="354" t="e">
        <f>'[9]15 Yr. Cash Flow'!#REF!</f>
        <v>#REF!</v>
      </c>
      <c r="SKI8" s="354" t="e">
        <f>'[9]15 Yr. Cash Flow'!#REF!</f>
        <v>#REF!</v>
      </c>
      <c r="SKK8" s="354" t="e">
        <f>'[9]15 Yr. Cash Flow'!#REF!</f>
        <v>#REF!</v>
      </c>
      <c r="SKM8" s="354" t="e">
        <f>'[9]15 Yr. Cash Flow'!#REF!</f>
        <v>#REF!</v>
      </c>
      <c r="SKO8" s="354" t="e">
        <f>'[9]15 Yr. Cash Flow'!#REF!</f>
        <v>#REF!</v>
      </c>
      <c r="SKQ8" s="354" t="e">
        <f>'[9]15 Yr. Cash Flow'!#REF!</f>
        <v>#REF!</v>
      </c>
      <c r="SKS8" s="354" t="e">
        <f>'[9]15 Yr. Cash Flow'!#REF!</f>
        <v>#REF!</v>
      </c>
      <c r="SKU8" s="354" t="e">
        <f>'[9]15 Yr. Cash Flow'!#REF!</f>
        <v>#REF!</v>
      </c>
      <c r="SKW8" s="354" t="e">
        <f>'[9]15 Yr. Cash Flow'!#REF!</f>
        <v>#REF!</v>
      </c>
      <c r="SKY8" s="354" t="e">
        <f>'[9]15 Yr. Cash Flow'!#REF!</f>
        <v>#REF!</v>
      </c>
      <c r="SLA8" s="354" t="e">
        <f>'[9]15 Yr. Cash Flow'!#REF!</f>
        <v>#REF!</v>
      </c>
      <c r="SLC8" s="354" t="e">
        <f>'[9]15 Yr. Cash Flow'!#REF!</f>
        <v>#REF!</v>
      </c>
      <c r="SLE8" s="354" t="e">
        <f>'[9]15 Yr. Cash Flow'!#REF!</f>
        <v>#REF!</v>
      </c>
      <c r="SLG8" s="354" t="e">
        <f>'[9]15 Yr. Cash Flow'!#REF!</f>
        <v>#REF!</v>
      </c>
      <c r="SLI8" s="354" t="e">
        <f>'[9]15 Yr. Cash Flow'!#REF!</f>
        <v>#REF!</v>
      </c>
      <c r="SLK8" s="354" t="e">
        <f>'[9]15 Yr. Cash Flow'!#REF!</f>
        <v>#REF!</v>
      </c>
      <c r="SLM8" s="354" t="e">
        <f>'[9]15 Yr. Cash Flow'!#REF!</f>
        <v>#REF!</v>
      </c>
      <c r="SLO8" s="354" t="e">
        <f>'[9]15 Yr. Cash Flow'!#REF!</f>
        <v>#REF!</v>
      </c>
      <c r="SLQ8" s="354" t="e">
        <f>'[9]15 Yr. Cash Flow'!#REF!</f>
        <v>#REF!</v>
      </c>
      <c r="SLS8" s="354" t="e">
        <f>'[9]15 Yr. Cash Flow'!#REF!</f>
        <v>#REF!</v>
      </c>
      <c r="SLU8" s="354" t="e">
        <f>'[9]15 Yr. Cash Flow'!#REF!</f>
        <v>#REF!</v>
      </c>
      <c r="SLW8" s="354" t="e">
        <f>'[9]15 Yr. Cash Flow'!#REF!</f>
        <v>#REF!</v>
      </c>
      <c r="SLY8" s="354" t="e">
        <f>'[9]15 Yr. Cash Flow'!#REF!</f>
        <v>#REF!</v>
      </c>
      <c r="SMA8" s="354" t="e">
        <f>'[9]15 Yr. Cash Flow'!#REF!</f>
        <v>#REF!</v>
      </c>
      <c r="SMC8" s="354" t="e">
        <f>'[9]15 Yr. Cash Flow'!#REF!</f>
        <v>#REF!</v>
      </c>
      <c r="SME8" s="354" t="e">
        <f>'[9]15 Yr. Cash Flow'!#REF!</f>
        <v>#REF!</v>
      </c>
      <c r="SMG8" s="354" t="e">
        <f>'[9]15 Yr. Cash Flow'!#REF!</f>
        <v>#REF!</v>
      </c>
      <c r="SMI8" s="354" t="e">
        <f>'[9]15 Yr. Cash Flow'!#REF!</f>
        <v>#REF!</v>
      </c>
      <c r="SMK8" s="354" t="e">
        <f>'[9]15 Yr. Cash Flow'!#REF!</f>
        <v>#REF!</v>
      </c>
      <c r="SMM8" s="354" t="e">
        <f>'[9]15 Yr. Cash Flow'!#REF!</f>
        <v>#REF!</v>
      </c>
      <c r="SMO8" s="354" t="e">
        <f>'[9]15 Yr. Cash Flow'!#REF!</f>
        <v>#REF!</v>
      </c>
      <c r="SMQ8" s="354" t="e">
        <f>'[9]15 Yr. Cash Flow'!#REF!</f>
        <v>#REF!</v>
      </c>
      <c r="SMS8" s="354" t="e">
        <f>'[9]15 Yr. Cash Flow'!#REF!</f>
        <v>#REF!</v>
      </c>
      <c r="SMU8" s="354" t="e">
        <f>'[9]15 Yr. Cash Flow'!#REF!</f>
        <v>#REF!</v>
      </c>
      <c r="SMW8" s="354" t="e">
        <f>'[9]15 Yr. Cash Flow'!#REF!</f>
        <v>#REF!</v>
      </c>
      <c r="SMY8" s="354" t="e">
        <f>'[9]15 Yr. Cash Flow'!#REF!</f>
        <v>#REF!</v>
      </c>
      <c r="SNA8" s="354" t="e">
        <f>'[9]15 Yr. Cash Flow'!#REF!</f>
        <v>#REF!</v>
      </c>
      <c r="SNC8" s="354" t="e">
        <f>'[9]15 Yr. Cash Flow'!#REF!</f>
        <v>#REF!</v>
      </c>
      <c r="SNE8" s="354" t="e">
        <f>'[9]15 Yr. Cash Flow'!#REF!</f>
        <v>#REF!</v>
      </c>
      <c r="SNG8" s="354" t="e">
        <f>'[9]15 Yr. Cash Flow'!#REF!</f>
        <v>#REF!</v>
      </c>
      <c r="SNI8" s="354" t="e">
        <f>'[9]15 Yr. Cash Flow'!#REF!</f>
        <v>#REF!</v>
      </c>
      <c r="SNK8" s="354" t="e">
        <f>'[9]15 Yr. Cash Flow'!#REF!</f>
        <v>#REF!</v>
      </c>
      <c r="SNM8" s="354" t="e">
        <f>'[9]15 Yr. Cash Flow'!#REF!</f>
        <v>#REF!</v>
      </c>
      <c r="SNO8" s="354" t="e">
        <f>'[9]15 Yr. Cash Flow'!#REF!</f>
        <v>#REF!</v>
      </c>
      <c r="SNQ8" s="354" t="e">
        <f>'[9]15 Yr. Cash Flow'!#REF!</f>
        <v>#REF!</v>
      </c>
      <c r="SNS8" s="354" t="e">
        <f>'[9]15 Yr. Cash Flow'!#REF!</f>
        <v>#REF!</v>
      </c>
      <c r="SNU8" s="354" t="e">
        <f>'[9]15 Yr. Cash Flow'!#REF!</f>
        <v>#REF!</v>
      </c>
      <c r="SNW8" s="354" t="e">
        <f>'[9]15 Yr. Cash Flow'!#REF!</f>
        <v>#REF!</v>
      </c>
      <c r="SNY8" s="354" t="e">
        <f>'[9]15 Yr. Cash Flow'!#REF!</f>
        <v>#REF!</v>
      </c>
      <c r="SOA8" s="354" t="e">
        <f>'[9]15 Yr. Cash Flow'!#REF!</f>
        <v>#REF!</v>
      </c>
      <c r="SOC8" s="354" t="e">
        <f>'[9]15 Yr. Cash Flow'!#REF!</f>
        <v>#REF!</v>
      </c>
      <c r="SOE8" s="354" t="e">
        <f>'[9]15 Yr. Cash Flow'!#REF!</f>
        <v>#REF!</v>
      </c>
      <c r="SOG8" s="354" t="e">
        <f>'[9]15 Yr. Cash Flow'!#REF!</f>
        <v>#REF!</v>
      </c>
      <c r="SOI8" s="354" t="e">
        <f>'[9]15 Yr. Cash Flow'!#REF!</f>
        <v>#REF!</v>
      </c>
      <c r="SOK8" s="354" t="e">
        <f>'[9]15 Yr. Cash Flow'!#REF!</f>
        <v>#REF!</v>
      </c>
      <c r="SOM8" s="354" t="e">
        <f>'[9]15 Yr. Cash Flow'!#REF!</f>
        <v>#REF!</v>
      </c>
      <c r="SOO8" s="354" t="e">
        <f>'[9]15 Yr. Cash Flow'!#REF!</f>
        <v>#REF!</v>
      </c>
      <c r="SOQ8" s="354" t="e">
        <f>'[9]15 Yr. Cash Flow'!#REF!</f>
        <v>#REF!</v>
      </c>
      <c r="SOS8" s="354" t="e">
        <f>'[9]15 Yr. Cash Flow'!#REF!</f>
        <v>#REF!</v>
      </c>
      <c r="SOU8" s="354" t="e">
        <f>'[9]15 Yr. Cash Flow'!#REF!</f>
        <v>#REF!</v>
      </c>
      <c r="SOW8" s="354" t="e">
        <f>'[9]15 Yr. Cash Flow'!#REF!</f>
        <v>#REF!</v>
      </c>
      <c r="SOY8" s="354" t="e">
        <f>'[9]15 Yr. Cash Flow'!#REF!</f>
        <v>#REF!</v>
      </c>
      <c r="SPA8" s="354" t="e">
        <f>'[9]15 Yr. Cash Flow'!#REF!</f>
        <v>#REF!</v>
      </c>
      <c r="SPC8" s="354" t="e">
        <f>'[9]15 Yr. Cash Flow'!#REF!</f>
        <v>#REF!</v>
      </c>
      <c r="SPE8" s="354" t="e">
        <f>'[9]15 Yr. Cash Flow'!#REF!</f>
        <v>#REF!</v>
      </c>
      <c r="SPG8" s="354" t="e">
        <f>'[9]15 Yr. Cash Flow'!#REF!</f>
        <v>#REF!</v>
      </c>
      <c r="SPI8" s="354" t="e">
        <f>'[9]15 Yr. Cash Flow'!#REF!</f>
        <v>#REF!</v>
      </c>
      <c r="SPK8" s="354" t="e">
        <f>'[9]15 Yr. Cash Flow'!#REF!</f>
        <v>#REF!</v>
      </c>
      <c r="SPM8" s="354" t="e">
        <f>'[9]15 Yr. Cash Flow'!#REF!</f>
        <v>#REF!</v>
      </c>
      <c r="SPO8" s="354" t="e">
        <f>'[9]15 Yr. Cash Flow'!#REF!</f>
        <v>#REF!</v>
      </c>
      <c r="SPQ8" s="354" t="e">
        <f>'[9]15 Yr. Cash Flow'!#REF!</f>
        <v>#REF!</v>
      </c>
      <c r="SPS8" s="354" t="e">
        <f>'[9]15 Yr. Cash Flow'!#REF!</f>
        <v>#REF!</v>
      </c>
      <c r="SPU8" s="354" t="e">
        <f>'[9]15 Yr. Cash Flow'!#REF!</f>
        <v>#REF!</v>
      </c>
      <c r="SPW8" s="354" t="e">
        <f>'[9]15 Yr. Cash Flow'!#REF!</f>
        <v>#REF!</v>
      </c>
      <c r="SPY8" s="354" t="e">
        <f>'[9]15 Yr. Cash Flow'!#REF!</f>
        <v>#REF!</v>
      </c>
      <c r="SQA8" s="354" t="e">
        <f>'[9]15 Yr. Cash Flow'!#REF!</f>
        <v>#REF!</v>
      </c>
      <c r="SQC8" s="354" t="e">
        <f>'[9]15 Yr. Cash Flow'!#REF!</f>
        <v>#REF!</v>
      </c>
      <c r="SQE8" s="354" t="e">
        <f>'[9]15 Yr. Cash Flow'!#REF!</f>
        <v>#REF!</v>
      </c>
      <c r="SQG8" s="354" t="e">
        <f>'[9]15 Yr. Cash Flow'!#REF!</f>
        <v>#REF!</v>
      </c>
      <c r="SQI8" s="354" t="e">
        <f>'[9]15 Yr. Cash Flow'!#REF!</f>
        <v>#REF!</v>
      </c>
      <c r="SQK8" s="354" t="e">
        <f>'[9]15 Yr. Cash Flow'!#REF!</f>
        <v>#REF!</v>
      </c>
      <c r="SQM8" s="354" t="e">
        <f>'[9]15 Yr. Cash Flow'!#REF!</f>
        <v>#REF!</v>
      </c>
      <c r="SQO8" s="354" t="e">
        <f>'[9]15 Yr. Cash Flow'!#REF!</f>
        <v>#REF!</v>
      </c>
      <c r="SQQ8" s="354" t="e">
        <f>'[9]15 Yr. Cash Flow'!#REF!</f>
        <v>#REF!</v>
      </c>
      <c r="SQS8" s="354" t="e">
        <f>'[9]15 Yr. Cash Flow'!#REF!</f>
        <v>#REF!</v>
      </c>
      <c r="SQU8" s="354" t="e">
        <f>'[9]15 Yr. Cash Flow'!#REF!</f>
        <v>#REF!</v>
      </c>
      <c r="SQW8" s="354" t="e">
        <f>'[9]15 Yr. Cash Flow'!#REF!</f>
        <v>#REF!</v>
      </c>
      <c r="SQY8" s="354" t="e">
        <f>'[9]15 Yr. Cash Flow'!#REF!</f>
        <v>#REF!</v>
      </c>
      <c r="SRA8" s="354" t="e">
        <f>'[9]15 Yr. Cash Flow'!#REF!</f>
        <v>#REF!</v>
      </c>
      <c r="SRC8" s="354" t="e">
        <f>'[9]15 Yr. Cash Flow'!#REF!</f>
        <v>#REF!</v>
      </c>
      <c r="SRE8" s="354" t="e">
        <f>'[9]15 Yr. Cash Flow'!#REF!</f>
        <v>#REF!</v>
      </c>
      <c r="SRG8" s="354" t="e">
        <f>'[9]15 Yr. Cash Flow'!#REF!</f>
        <v>#REF!</v>
      </c>
      <c r="SRI8" s="354" t="e">
        <f>'[9]15 Yr. Cash Flow'!#REF!</f>
        <v>#REF!</v>
      </c>
      <c r="SRK8" s="354" t="e">
        <f>'[9]15 Yr. Cash Flow'!#REF!</f>
        <v>#REF!</v>
      </c>
      <c r="SRM8" s="354" t="e">
        <f>'[9]15 Yr. Cash Flow'!#REF!</f>
        <v>#REF!</v>
      </c>
      <c r="SRO8" s="354" t="e">
        <f>'[9]15 Yr. Cash Flow'!#REF!</f>
        <v>#REF!</v>
      </c>
      <c r="SRQ8" s="354" t="e">
        <f>'[9]15 Yr. Cash Flow'!#REF!</f>
        <v>#REF!</v>
      </c>
      <c r="SRS8" s="354" t="e">
        <f>'[9]15 Yr. Cash Flow'!#REF!</f>
        <v>#REF!</v>
      </c>
      <c r="SRU8" s="354" t="e">
        <f>'[9]15 Yr. Cash Flow'!#REF!</f>
        <v>#REF!</v>
      </c>
      <c r="SRW8" s="354" t="e">
        <f>'[9]15 Yr. Cash Flow'!#REF!</f>
        <v>#REF!</v>
      </c>
      <c r="SRY8" s="354" t="e">
        <f>'[9]15 Yr. Cash Flow'!#REF!</f>
        <v>#REF!</v>
      </c>
      <c r="SSA8" s="354" t="e">
        <f>'[9]15 Yr. Cash Flow'!#REF!</f>
        <v>#REF!</v>
      </c>
      <c r="SSC8" s="354" t="e">
        <f>'[9]15 Yr. Cash Flow'!#REF!</f>
        <v>#REF!</v>
      </c>
      <c r="SSE8" s="354" t="e">
        <f>'[9]15 Yr. Cash Flow'!#REF!</f>
        <v>#REF!</v>
      </c>
      <c r="SSG8" s="354" t="e">
        <f>'[9]15 Yr. Cash Flow'!#REF!</f>
        <v>#REF!</v>
      </c>
      <c r="SSI8" s="354" t="e">
        <f>'[9]15 Yr. Cash Flow'!#REF!</f>
        <v>#REF!</v>
      </c>
      <c r="SSK8" s="354" t="e">
        <f>'[9]15 Yr. Cash Flow'!#REF!</f>
        <v>#REF!</v>
      </c>
      <c r="SSM8" s="354" t="e">
        <f>'[9]15 Yr. Cash Flow'!#REF!</f>
        <v>#REF!</v>
      </c>
      <c r="SSO8" s="354" t="e">
        <f>'[9]15 Yr. Cash Flow'!#REF!</f>
        <v>#REF!</v>
      </c>
      <c r="SSQ8" s="354" t="e">
        <f>'[9]15 Yr. Cash Flow'!#REF!</f>
        <v>#REF!</v>
      </c>
      <c r="SSS8" s="354" t="e">
        <f>'[9]15 Yr. Cash Flow'!#REF!</f>
        <v>#REF!</v>
      </c>
      <c r="SSU8" s="354" t="e">
        <f>'[9]15 Yr. Cash Flow'!#REF!</f>
        <v>#REF!</v>
      </c>
      <c r="SSW8" s="354" t="e">
        <f>'[9]15 Yr. Cash Flow'!#REF!</f>
        <v>#REF!</v>
      </c>
      <c r="SSY8" s="354" t="e">
        <f>'[9]15 Yr. Cash Flow'!#REF!</f>
        <v>#REF!</v>
      </c>
      <c r="STA8" s="354" t="e">
        <f>'[9]15 Yr. Cash Flow'!#REF!</f>
        <v>#REF!</v>
      </c>
      <c r="STC8" s="354" t="e">
        <f>'[9]15 Yr. Cash Flow'!#REF!</f>
        <v>#REF!</v>
      </c>
      <c r="STE8" s="354" t="e">
        <f>'[9]15 Yr. Cash Flow'!#REF!</f>
        <v>#REF!</v>
      </c>
      <c r="STG8" s="354" t="e">
        <f>'[9]15 Yr. Cash Flow'!#REF!</f>
        <v>#REF!</v>
      </c>
      <c r="STI8" s="354" t="e">
        <f>'[9]15 Yr. Cash Flow'!#REF!</f>
        <v>#REF!</v>
      </c>
      <c r="STK8" s="354" t="e">
        <f>'[9]15 Yr. Cash Flow'!#REF!</f>
        <v>#REF!</v>
      </c>
      <c r="STM8" s="354" t="e">
        <f>'[9]15 Yr. Cash Flow'!#REF!</f>
        <v>#REF!</v>
      </c>
      <c r="STO8" s="354" t="e">
        <f>'[9]15 Yr. Cash Flow'!#REF!</f>
        <v>#REF!</v>
      </c>
      <c r="STQ8" s="354" t="e">
        <f>'[9]15 Yr. Cash Flow'!#REF!</f>
        <v>#REF!</v>
      </c>
      <c r="STS8" s="354" t="e">
        <f>'[9]15 Yr. Cash Flow'!#REF!</f>
        <v>#REF!</v>
      </c>
      <c r="STU8" s="354" t="e">
        <f>'[9]15 Yr. Cash Flow'!#REF!</f>
        <v>#REF!</v>
      </c>
      <c r="STW8" s="354" t="e">
        <f>'[9]15 Yr. Cash Flow'!#REF!</f>
        <v>#REF!</v>
      </c>
      <c r="STY8" s="354" t="e">
        <f>'[9]15 Yr. Cash Flow'!#REF!</f>
        <v>#REF!</v>
      </c>
      <c r="SUA8" s="354" t="e">
        <f>'[9]15 Yr. Cash Flow'!#REF!</f>
        <v>#REF!</v>
      </c>
      <c r="SUC8" s="354" t="e">
        <f>'[9]15 Yr. Cash Flow'!#REF!</f>
        <v>#REF!</v>
      </c>
      <c r="SUE8" s="354" t="e">
        <f>'[9]15 Yr. Cash Flow'!#REF!</f>
        <v>#REF!</v>
      </c>
      <c r="SUG8" s="354" t="e">
        <f>'[9]15 Yr. Cash Flow'!#REF!</f>
        <v>#REF!</v>
      </c>
      <c r="SUI8" s="354" t="e">
        <f>'[9]15 Yr. Cash Flow'!#REF!</f>
        <v>#REF!</v>
      </c>
      <c r="SUK8" s="354" t="e">
        <f>'[9]15 Yr. Cash Flow'!#REF!</f>
        <v>#REF!</v>
      </c>
      <c r="SUM8" s="354" t="e">
        <f>'[9]15 Yr. Cash Flow'!#REF!</f>
        <v>#REF!</v>
      </c>
      <c r="SUO8" s="354" t="e">
        <f>'[9]15 Yr. Cash Flow'!#REF!</f>
        <v>#REF!</v>
      </c>
      <c r="SUQ8" s="354" t="e">
        <f>'[9]15 Yr. Cash Flow'!#REF!</f>
        <v>#REF!</v>
      </c>
      <c r="SUS8" s="354" t="e">
        <f>'[9]15 Yr. Cash Flow'!#REF!</f>
        <v>#REF!</v>
      </c>
      <c r="SUU8" s="354" t="e">
        <f>'[9]15 Yr. Cash Flow'!#REF!</f>
        <v>#REF!</v>
      </c>
      <c r="SUW8" s="354" t="e">
        <f>'[9]15 Yr. Cash Flow'!#REF!</f>
        <v>#REF!</v>
      </c>
      <c r="SUY8" s="354" t="e">
        <f>'[9]15 Yr. Cash Flow'!#REF!</f>
        <v>#REF!</v>
      </c>
      <c r="SVA8" s="354" t="e">
        <f>'[9]15 Yr. Cash Flow'!#REF!</f>
        <v>#REF!</v>
      </c>
      <c r="SVC8" s="354" t="e">
        <f>'[9]15 Yr. Cash Flow'!#REF!</f>
        <v>#REF!</v>
      </c>
      <c r="SVE8" s="354" t="e">
        <f>'[9]15 Yr. Cash Flow'!#REF!</f>
        <v>#REF!</v>
      </c>
      <c r="SVG8" s="354" t="e">
        <f>'[9]15 Yr. Cash Flow'!#REF!</f>
        <v>#REF!</v>
      </c>
      <c r="SVI8" s="354" t="e">
        <f>'[9]15 Yr. Cash Flow'!#REF!</f>
        <v>#REF!</v>
      </c>
      <c r="SVK8" s="354" t="e">
        <f>'[9]15 Yr. Cash Flow'!#REF!</f>
        <v>#REF!</v>
      </c>
      <c r="SVM8" s="354" t="e">
        <f>'[9]15 Yr. Cash Flow'!#REF!</f>
        <v>#REF!</v>
      </c>
      <c r="SVO8" s="354" t="e">
        <f>'[9]15 Yr. Cash Flow'!#REF!</f>
        <v>#REF!</v>
      </c>
      <c r="SVQ8" s="354" t="e">
        <f>'[9]15 Yr. Cash Flow'!#REF!</f>
        <v>#REF!</v>
      </c>
      <c r="SVS8" s="354" t="e">
        <f>'[9]15 Yr. Cash Flow'!#REF!</f>
        <v>#REF!</v>
      </c>
      <c r="SVU8" s="354" t="e">
        <f>'[9]15 Yr. Cash Flow'!#REF!</f>
        <v>#REF!</v>
      </c>
      <c r="SVW8" s="354" t="e">
        <f>'[9]15 Yr. Cash Flow'!#REF!</f>
        <v>#REF!</v>
      </c>
      <c r="SVY8" s="354" t="e">
        <f>'[9]15 Yr. Cash Flow'!#REF!</f>
        <v>#REF!</v>
      </c>
      <c r="SWA8" s="354" t="e">
        <f>'[9]15 Yr. Cash Flow'!#REF!</f>
        <v>#REF!</v>
      </c>
      <c r="SWC8" s="354" t="e">
        <f>'[9]15 Yr. Cash Flow'!#REF!</f>
        <v>#REF!</v>
      </c>
      <c r="SWE8" s="354" t="e">
        <f>'[9]15 Yr. Cash Flow'!#REF!</f>
        <v>#REF!</v>
      </c>
      <c r="SWG8" s="354" t="e">
        <f>'[9]15 Yr. Cash Flow'!#REF!</f>
        <v>#REF!</v>
      </c>
      <c r="SWI8" s="354" t="e">
        <f>'[9]15 Yr. Cash Flow'!#REF!</f>
        <v>#REF!</v>
      </c>
      <c r="SWK8" s="354" t="e">
        <f>'[9]15 Yr. Cash Flow'!#REF!</f>
        <v>#REF!</v>
      </c>
      <c r="SWM8" s="354" t="e">
        <f>'[9]15 Yr. Cash Flow'!#REF!</f>
        <v>#REF!</v>
      </c>
      <c r="SWO8" s="354" t="e">
        <f>'[9]15 Yr. Cash Flow'!#REF!</f>
        <v>#REF!</v>
      </c>
      <c r="SWQ8" s="354" t="e">
        <f>'[9]15 Yr. Cash Flow'!#REF!</f>
        <v>#REF!</v>
      </c>
      <c r="SWS8" s="354" t="e">
        <f>'[9]15 Yr. Cash Flow'!#REF!</f>
        <v>#REF!</v>
      </c>
      <c r="SWU8" s="354" t="e">
        <f>'[9]15 Yr. Cash Flow'!#REF!</f>
        <v>#REF!</v>
      </c>
      <c r="SWW8" s="354" t="e">
        <f>'[9]15 Yr. Cash Flow'!#REF!</f>
        <v>#REF!</v>
      </c>
      <c r="SWY8" s="354" t="e">
        <f>'[9]15 Yr. Cash Flow'!#REF!</f>
        <v>#REF!</v>
      </c>
      <c r="SXA8" s="354" t="e">
        <f>'[9]15 Yr. Cash Flow'!#REF!</f>
        <v>#REF!</v>
      </c>
      <c r="SXC8" s="354" t="e">
        <f>'[9]15 Yr. Cash Flow'!#REF!</f>
        <v>#REF!</v>
      </c>
      <c r="SXE8" s="354" t="e">
        <f>'[9]15 Yr. Cash Flow'!#REF!</f>
        <v>#REF!</v>
      </c>
      <c r="SXG8" s="354" t="e">
        <f>'[9]15 Yr. Cash Flow'!#REF!</f>
        <v>#REF!</v>
      </c>
      <c r="SXI8" s="354" t="e">
        <f>'[9]15 Yr. Cash Flow'!#REF!</f>
        <v>#REF!</v>
      </c>
      <c r="SXK8" s="354" t="e">
        <f>'[9]15 Yr. Cash Flow'!#REF!</f>
        <v>#REF!</v>
      </c>
      <c r="SXM8" s="354" t="e">
        <f>'[9]15 Yr. Cash Flow'!#REF!</f>
        <v>#REF!</v>
      </c>
      <c r="SXO8" s="354" t="e">
        <f>'[9]15 Yr. Cash Flow'!#REF!</f>
        <v>#REF!</v>
      </c>
      <c r="SXQ8" s="354" t="e">
        <f>'[9]15 Yr. Cash Flow'!#REF!</f>
        <v>#REF!</v>
      </c>
      <c r="SXS8" s="354" t="e">
        <f>'[9]15 Yr. Cash Flow'!#REF!</f>
        <v>#REF!</v>
      </c>
      <c r="SXU8" s="354" t="e">
        <f>'[9]15 Yr. Cash Flow'!#REF!</f>
        <v>#REF!</v>
      </c>
      <c r="SXW8" s="354" t="e">
        <f>'[9]15 Yr. Cash Flow'!#REF!</f>
        <v>#REF!</v>
      </c>
      <c r="SXY8" s="354" t="e">
        <f>'[9]15 Yr. Cash Flow'!#REF!</f>
        <v>#REF!</v>
      </c>
      <c r="SYA8" s="354" t="e">
        <f>'[9]15 Yr. Cash Flow'!#REF!</f>
        <v>#REF!</v>
      </c>
      <c r="SYC8" s="354" t="e">
        <f>'[9]15 Yr. Cash Flow'!#REF!</f>
        <v>#REF!</v>
      </c>
      <c r="SYE8" s="354" t="e">
        <f>'[9]15 Yr. Cash Flow'!#REF!</f>
        <v>#REF!</v>
      </c>
      <c r="SYG8" s="354" t="e">
        <f>'[9]15 Yr. Cash Flow'!#REF!</f>
        <v>#REF!</v>
      </c>
      <c r="SYI8" s="354" t="e">
        <f>'[9]15 Yr. Cash Flow'!#REF!</f>
        <v>#REF!</v>
      </c>
      <c r="SYK8" s="354" t="e">
        <f>'[9]15 Yr. Cash Flow'!#REF!</f>
        <v>#REF!</v>
      </c>
      <c r="SYM8" s="354" t="e">
        <f>'[9]15 Yr. Cash Flow'!#REF!</f>
        <v>#REF!</v>
      </c>
      <c r="SYO8" s="354" t="e">
        <f>'[9]15 Yr. Cash Flow'!#REF!</f>
        <v>#REF!</v>
      </c>
      <c r="SYQ8" s="354" t="e">
        <f>'[9]15 Yr. Cash Flow'!#REF!</f>
        <v>#REF!</v>
      </c>
      <c r="SYS8" s="354" t="e">
        <f>'[9]15 Yr. Cash Flow'!#REF!</f>
        <v>#REF!</v>
      </c>
      <c r="SYU8" s="354" t="e">
        <f>'[9]15 Yr. Cash Flow'!#REF!</f>
        <v>#REF!</v>
      </c>
      <c r="SYW8" s="354" t="e">
        <f>'[9]15 Yr. Cash Flow'!#REF!</f>
        <v>#REF!</v>
      </c>
      <c r="SYY8" s="354" t="e">
        <f>'[9]15 Yr. Cash Flow'!#REF!</f>
        <v>#REF!</v>
      </c>
      <c r="SZA8" s="354" t="e">
        <f>'[9]15 Yr. Cash Flow'!#REF!</f>
        <v>#REF!</v>
      </c>
      <c r="SZC8" s="354" t="e">
        <f>'[9]15 Yr. Cash Flow'!#REF!</f>
        <v>#REF!</v>
      </c>
      <c r="SZE8" s="354" t="e">
        <f>'[9]15 Yr. Cash Flow'!#REF!</f>
        <v>#REF!</v>
      </c>
      <c r="SZG8" s="354" t="e">
        <f>'[9]15 Yr. Cash Flow'!#REF!</f>
        <v>#REF!</v>
      </c>
      <c r="SZI8" s="354" t="e">
        <f>'[9]15 Yr. Cash Flow'!#REF!</f>
        <v>#REF!</v>
      </c>
      <c r="SZK8" s="354" t="e">
        <f>'[9]15 Yr. Cash Flow'!#REF!</f>
        <v>#REF!</v>
      </c>
      <c r="SZM8" s="354" t="e">
        <f>'[9]15 Yr. Cash Flow'!#REF!</f>
        <v>#REF!</v>
      </c>
      <c r="SZO8" s="354" t="e">
        <f>'[9]15 Yr. Cash Flow'!#REF!</f>
        <v>#REF!</v>
      </c>
      <c r="SZQ8" s="354" t="e">
        <f>'[9]15 Yr. Cash Flow'!#REF!</f>
        <v>#REF!</v>
      </c>
      <c r="SZS8" s="354" t="e">
        <f>'[9]15 Yr. Cash Flow'!#REF!</f>
        <v>#REF!</v>
      </c>
      <c r="SZU8" s="354" t="e">
        <f>'[9]15 Yr. Cash Flow'!#REF!</f>
        <v>#REF!</v>
      </c>
      <c r="SZW8" s="354" t="e">
        <f>'[9]15 Yr. Cash Flow'!#REF!</f>
        <v>#REF!</v>
      </c>
      <c r="SZY8" s="354" t="e">
        <f>'[9]15 Yr. Cash Flow'!#REF!</f>
        <v>#REF!</v>
      </c>
      <c r="TAA8" s="354" t="e">
        <f>'[9]15 Yr. Cash Flow'!#REF!</f>
        <v>#REF!</v>
      </c>
      <c r="TAC8" s="354" t="e">
        <f>'[9]15 Yr. Cash Flow'!#REF!</f>
        <v>#REF!</v>
      </c>
      <c r="TAE8" s="354" t="e">
        <f>'[9]15 Yr. Cash Flow'!#REF!</f>
        <v>#REF!</v>
      </c>
      <c r="TAG8" s="354" t="e">
        <f>'[9]15 Yr. Cash Flow'!#REF!</f>
        <v>#REF!</v>
      </c>
      <c r="TAI8" s="354" t="e">
        <f>'[9]15 Yr. Cash Flow'!#REF!</f>
        <v>#REF!</v>
      </c>
      <c r="TAK8" s="354" t="e">
        <f>'[9]15 Yr. Cash Flow'!#REF!</f>
        <v>#REF!</v>
      </c>
      <c r="TAM8" s="354" t="e">
        <f>'[9]15 Yr. Cash Flow'!#REF!</f>
        <v>#REF!</v>
      </c>
      <c r="TAO8" s="354" t="e">
        <f>'[9]15 Yr. Cash Flow'!#REF!</f>
        <v>#REF!</v>
      </c>
      <c r="TAQ8" s="354" t="e">
        <f>'[9]15 Yr. Cash Flow'!#REF!</f>
        <v>#REF!</v>
      </c>
      <c r="TAS8" s="354" t="e">
        <f>'[9]15 Yr. Cash Flow'!#REF!</f>
        <v>#REF!</v>
      </c>
      <c r="TAU8" s="354" t="e">
        <f>'[9]15 Yr. Cash Flow'!#REF!</f>
        <v>#REF!</v>
      </c>
      <c r="TAW8" s="354" t="e">
        <f>'[9]15 Yr. Cash Flow'!#REF!</f>
        <v>#REF!</v>
      </c>
      <c r="TAY8" s="354" t="e">
        <f>'[9]15 Yr. Cash Flow'!#REF!</f>
        <v>#REF!</v>
      </c>
      <c r="TBA8" s="354" t="e">
        <f>'[9]15 Yr. Cash Flow'!#REF!</f>
        <v>#REF!</v>
      </c>
      <c r="TBC8" s="354" t="e">
        <f>'[9]15 Yr. Cash Flow'!#REF!</f>
        <v>#REF!</v>
      </c>
      <c r="TBE8" s="354" t="e">
        <f>'[9]15 Yr. Cash Flow'!#REF!</f>
        <v>#REF!</v>
      </c>
      <c r="TBG8" s="354" t="e">
        <f>'[9]15 Yr. Cash Flow'!#REF!</f>
        <v>#REF!</v>
      </c>
      <c r="TBI8" s="354" t="e">
        <f>'[9]15 Yr. Cash Flow'!#REF!</f>
        <v>#REF!</v>
      </c>
      <c r="TBK8" s="354" t="e">
        <f>'[9]15 Yr. Cash Flow'!#REF!</f>
        <v>#REF!</v>
      </c>
      <c r="TBM8" s="354" t="e">
        <f>'[9]15 Yr. Cash Flow'!#REF!</f>
        <v>#REF!</v>
      </c>
      <c r="TBO8" s="354" t="e">
        <f>'[9]15 Yr. Cash Flow'!#REF!</f>
        <v>#REF!</v>
      </c>
      <c r="TBQ8" s="354" t="e">
        <f>'[9]15 Yr. Cash Flow'!#REF!</f>
        <v>#REF!</v>
      </c>
      <c r="TBS8" s="354" t="e">
        <f>'[9]15 Yr. Cash Flow'!#REF!</f>
        <v>#REF!</v>
      </c>
      <c r="TBU8" s="354" t="e">
        <f>'[9]15 Yr. Cash Flow'!#REF!</f>
        <v>#REF!</v>
      </c>
      <c r="TBW8" s="354" t="e">
        <f>'[9]15 Yr. Cash Flow'!#REF!</f>
        <v>#REF!</v>
      </c>
      <c r="TBY8" s="354" t="e">
        <f>'[9]15 Yr. Cash Flow'!#REF!</f>
        <v>#REF!</v>
      </c>
      <c r="TCA8" s="354" t="e">
        <f>'[9]15 Yr. Cash Flow'!#REF!</f>
        <v>#REF!</v>
      </c>
      <c r="TCC8" s="354" t="e">
        <f>'[9]15 Yr. Cash Flow'!#REF!</f>
        <v>#REF!</v>
      </c>
      <c r="TCE8" s="354" t="e">
        <f>'[9]15 Yr. Cash Flow'!#REF!</f>
        <v>#REF!</v>
      </c>
      <c r="TCG8" s="354" t="e">
        <f>'[9]15 Yr. Cash Flow'!#REF!</f>
        <v>#REF!</v>
      </c>
      <c r="TCI8" s="354" t="e">
        <f>'[9]15 Yr. Cash Flow'!#REF!</f>
        <v>#REF!</v>
      </c>
      <c r="TCK8" s="354" t="e">
        <f>'[9]15 Yr. Cash Flow'!#REF!</f>
        <v>#REF!</v>
      </c>
      <c r="TCM8" s="354" t="e">
        <f>'[9]15 Yr. Cash Flow'!#REF!</f>
        <v>#REF!</v>
      </c>
      <c r="TCO8" s="354" t="e">
        <f>'[9]15 Yr. Cash Flow'!#REF!</f>
        <v>#REF!</v>
      </c>
      <c r="TCQ8" s="354" t="e">
        <f>'[9]15 Yr. Cash Flow'!#REF!</f>
        <v>#REF!</v>
      </c>
      <c r="TCS8" s="354" t="e">
        <f>'[9]15 Yr. Cash Flow'!#REF!</f>
        <v>#REF!</v>
      </c>
      <c r="TCU8" s="354" t="e">
        <f>'[9]15 Yr. Cash Flow'!#REF!</f>
        <v>#REF!</v>
      </c>
      <c r="TCW8" s="354" t="e">
        <f>'[9]15 Yr. Cash Flow'!#REF!</f>
        <v>#REF!</v>
      </c>
      <c r="TCY8" s="354" t="e">
        <f>'[9]15 Yr. Cash Flow'!#REF!</f>
        <v>#REF!</v>
      </c>
      <c r="TDA8" s="354" t="e">
        <f>'[9]15 Yr. Cash Flow'!#REF!</f>
        <v>#REF!</v>
      </c>
      <c r="TDC8" s="354" t="e">
        <f>'[9]15 Yr. Cash Flow'!#REF!</f>
        <v>#REF!</v>
      </c>
      <c r="TDE8" s="354" t="e">
        <f>'[9]15 Yr. Cash Flow'!#REF!</f>
        <v>#REF!</v>
      </c>
      <c r="TDG8" s="354" t="e">
        <f>'[9]15 Yr. Cash Flow'!#REF!</f>
        <v>#REF!</v>
      </c>
      <c r="TDI8" s="354" t="e">
        <f>'[9]15 Yr. Cash Flow'!#REF!</f>
        <v>#REF!</v>
      </c>
      <c r="TDK8" s="354" t="e">
        <f>'[9]15 Yr. Cash Flow'!#REF!</f>
        <v>#REF!</v>
      </c>
      <c r="TDM8" s="354" t="e">
        <f>'[9]15 Yr. Cash Flow'!#REF!</f>
        <v>#REF!</v>
      </c>
      <c r="TDO8" s="354" t="e">
        <f>'[9]15 Yr. Cash Flow'!#REF!</f>
        <v>#REF!</v>
      </c>
      <c r="TDQ8" s="354" t="e">
        <f>'[9]15 Yr. Cash Flow'!#REF!</f>
        <v>#REF!</v>
      </c>
      <c r="TDS8" s="354" t="e">
        <f>'[9]15 Yr. Cash Flow'!#REF!</f>
        <v>#REF!</v>
      </c>
      <c r="TDU8" s="354" t="e">
        <f>'[9]15 Yr. Cash Flow'!#REF!</f>
        <v>#REF!</v>
      </c>
      <c r="TDW8" s="354" t="e">
        <f>'[9]15 Yr. Cash Flow'!#REF!</f>
        <v>#REF!</v>
      </c>
      <c r="TDY8" s="354" t="e">
        <f>'[9]15 Yr. Cash Flow'!#REF!</f>
        <v>#REF!</v>
      </c>
      <c r="TEA8" s="354" t="e">
        <f>'[9]15 Yr. Cash Flow'!#REF!</f>
        <v>#REF!</v>
      </c>
      <c r="TEC8" s="354" t="e">
        <f>'[9]15 Yr. Cash Flow'!#REF!</f>
        <v>#REF!</v>
      </c>
      <c r="TEE8" s="354" t="e">
        <f>'[9]15 Yr. Cash Flow'!#REF!</f>
        <v>#REF!</v>
      </c>
      <c r="TEG8" s="354" t="e">
        <f>'[9]15 Yr. Cash Flow'!#REF!</f>
        <v>#REF!</v>
      </c>
      <c r="TEI8" s="354" t="e">
        <f>'[9]15 Yr. Cash Flow'!#REF!</f>
        <v>#REF!</v>
      </c>
      <c r="TEK8" s="354" t="e">
        <f>'[9]15 Yr. Cash Flow'!#REF!</f>
        <v>#REF!</v>
      </c>
      <c r="TEM8" s="354" t="e">
        <f>'[9]15 Yr. Cash Flow'!#REF!</f>
        <v>#REF!</v>
      </c>
      <c r="TEO8" s="354" t="e">
        <f>'[9]15 Yr. Cash Flow'!#REF!</f>
        <v>#REF!</v>
      </c>
      <c r="TEQ8" s="354" t="e">
        <f>'[9]15 Yr. Cash Flow'!#REF!</f>
        <v>#REF!</v>
      </c>
      <c r="TES8" s="354" t="e">
        <f>'[9]15 Yr. Cash Flow'!#REF!</f>
        <v>#REF!</v>
      </c>
      <c r="TEU8" s="354" t="e">
        <f>'[9]15 Yr. Cash Flow'!#REF!</f>
        <v>#REF!</v>
      </c>
      <c r="TEW8" s="354" t="e">
        <f>'[9]15 Yr. Cash Flow'!#REF!</f>
        <v>#REF!</v>
      </c>
      <c r="TEY8" s="354" t="e">
        <f>'[9]15 Yr. Cash Flow'!#REF!</f>
        <v>#REF!</v>
      </c>
      <c r="TFA8" s="354" t="e">
        <f>'[9]15 Yr. Cash Flow'!#REF!</f>
        <v>#REF!</v>
      </c>
      <c r="TFC8" s="354" t="e">
        <f>'[9]15 Yr. Cash Flow'!#REF!</f>
        <v>#REF!</v>
      </c>
      <c r="TFE8" s="354" t="e">
        <f>'[9]15 Yr. Cash Flow'!#REF!</f>
        <v>#REF!</v>
      </c>
      <c r="TFG8" s="354" t="e">
        <f>'[9]15 Yr. Cash Flow'!#REF!</f>
        <v>#REF!</v>
      </c>
      <c r="TFI8" s="354" t="e">
        <f>'[9]15 Yr. Cash Flow'!#REF!</f>
        <v>#REF!</v>
      </c>
      <c r="TFK8" s="354" t="e">
        <f>'[9]15 Yr. Cash Flow'!#REF!</f>
        <v>#REF!</v>
      </c>
      <c r="TFM8" s="354" t="e">
        <f>'[9]15 Yr. Cash Flow'!#REF!</f>
        <v>#REF!</v>
      </c>
      <c r="TFO8" s="354" t="e">
        <f>'[9]15 Yr. Cash Flow'!#REF!</f>
        <v>#REF!</v>
      </c>
      <c r="TFQ8" s="354" t="e">
        <f>'[9]15 Yr. Cash Flow'!#REF!</f>
        <v>#REF!</v>
      </c>
      <c r="TFS8" s="354" t="e">
        <f>'[9]15 Yr. Cash Flow'!#REF!</f>
        <v>#REF!</v>
      </c>
      <c r="TFU8" s="354" t="e">
        <f>'[9]15 Yr. Cash Flow'!#REF!</f>
        <v>#REF!</v>
      </c>
      <c r="TFW8" s="354" t="e">
        <f>'[9]15 Yr. Cash Flow'!#REF!</f>
        <v>#REF!</v>
      </c>
      <c r="TFY8" s="354" t="e">
        <f>'[9]15 Yr. Cash Flow'!#REF!</f>
        <v>#REF!</v>
      </c>
      <c r="TGA8" s="354" t="e">
        <f>'[9]15 Yr. Cash Flow'!#REF!</f>
        <v>#REF!</v>
      </c>
      <c r="TGC8" s="354" t="e">
        <f>'[9]15 Yr. Cash Flow'!#REF!</f>
        <v>#REF!</v>
      </c>
      <c r="TGE8" s="354" t="e">
        <f>'[9]15 Yr. Cash Flow'!#REF!</f>
        <v>#REF!</v>
      </c>
      <c r="TGG8" s="354" t="e">
        <f>'[9]15 Yr. Cash Flow'!#REF!</f>
        <v>#REF!</v>
      </c>
      <c r="TGI8" s="354" t="e">
        <f>'[9]15 Yr. Cash Flow'!#REF!</f>
        <v>#REF!</v>
      </c>
      <c r="TGK8" s="354" t="e">
        <f>'[9]15 Yr. Cash Flow'!#REF!</f>
        <v>#REF!</v>
      </c>
      <c r="TGM8" s="354" t="e">
        <f>'[9]15 Yr. Cash Flow'!#REF!</f>
        <v>#REF!</v>
      </c>
      <c r="TGO8" s="354" t="e">
        <f>'[9]15 Yr. Cash Flow'!#REF!</f>
        <v>#REF!</v>
      </c>
      <c r="TGQ8" s="354" t="e">
        <f>'[9]15 Yr. Cash Flow'!#REF!</f>
        <v>#REF!</v>
      </c>
      <c r="TGS8" s="354" t="e">
        <f>'[9]15 Yr. Cash Flow'!#REF!</f>
        <v>#REF!</v>
      </c>
      <c r="TGU8" s="354" t="e">
        <f>'[9]15 Yr. Cash Flow'!#REF!</f>
        <v>#REF!</v>
      </c>
      <c r="TGW8" s="354" t="e">
        <f>'[9]15 Yr. Cash Flow'!#REF!</f>
        <v>#REF!</v>
      </c>
      <c r="TGY8" s="354" t="e">
        <f>'[9]15 Yr. Cash Flow'!#REF!</f>
        <v>#REF!</v>
      </c>
      <c r="THA8" s="354" t="e">
        <f>'[9]15 Yr. Cash Flow'!#REF!</f>
        <v>#REF!</v>
      </c>
      <c r="THC8" s="354" t="e">
        <f>'[9]15 Yr. Cash Flow'!#REF!</f>
        <v>#REF!</v>
      </c>
      <c r="THE8" s="354" t="e">
        <f>'[9]15 Yr. Cash Flow'!#REF!</f>
        <v>#REF!</v>
      </c>
      <c r="THG8" s="354" t="e">
        <f>'[9]15 Yr. Cash Flow'!#REF!</f>
        <v>#REF!</v>
      </c>
      <c r="THI8" s="354" t="e">
        <f>'[9]15 Yr. Cash Flow'!#REF!</f>
        <v>#REF!</v>
      </c>
      <c r="THK8" s="354" t="e">
        <f>'[9]15 Yr. Cash Flow'!#REF!</f>
        <v>#REF!</v>
      </c>
      <c r="THM8" s="354" t="e">
        <f>'[9]15 Yr. Cash Flow'!#REF!</f>
        <v>#REF!</v>
      </c>
      <c r="THO8" s="354" t="e">
        <f>'[9]15 Yr. Cash Flow'!#REF!</f>
        <v>#REF!</v>
      </c>
      <c r="THQ8" s="354" t="e">
        <f>'[9]15 Yr. Cash Flow'!#REF!</f>
        <v>#REF!</v>
      </c>
      <c r="THS8" s="354" t="e">
        <f>'[9]15 Yr. Cash Flow'!#REF!</f>
        <v>#REF!</v>
      </c>
      <c r="THU8" s="354" t="e">
        <f>'[9]15 Yr. Cash Flow'!#REF!</f>
        <v>#REF!</v>
      </c>
      <c r="THW8" s="354" t="e">
        <f>'[9]15 Yr. Cash Flow'!#REF!</f>
        <v>#REF!</v>
      </c>
      <c r="THY8" s="354" t="e">
        <f>'[9]15 Yr. Cash Flow'!#REF!</f>
        <v>#REF!</v>
      </c>
      <c r="TIA8" s="354" t="e">
        <f>'[9]15 Yr. Cash Flow'!#REF!</f>
        <v>#REF!</v>
      </c>
      <c r="TIC8" s="354" t="e">
        <f>'[9]15 Yr. Cash Flow'!#REF!</f>
        <v>#REF!</v>
      </c>
      <c r="TIE8" s="354" t="e">
        <f>'[9]15 Yr. Cash Flow'!#REF!</f>
        <v>#REF!</v>
      </c>
      <c r="TIG8" s="354" t="e">
        <f>'[9]15 Yr. Cash Flow'!#REF!</f>
        <v>#REF!</v>
      </c>
      <c r="TII8" s="354" t="e">
        <f>'[9]15 Yr. Cash Flow'!#REF!</f>
        <v>#REF!</v>
      </c>
      <c r="TIK8" s="354" t="e">
        <f>'[9]15 Yr. Cash Flow'!#REF!</f>
        <v>#REF!</v>
      </c>
      <c r="TIM8" s="354" t="e">
        <f>'[9]15 Yr. Cash Flow'!#REF!</f>
        <v>#REF!</v>
      </c>
      <c r="TIO8" s="354" t="e">
        <f>'[9]15 Yr. Cash Flow'!#REF!</f>
        <v>#REF!</v>
      </c>
      <c r="TIQ8" s="354" t="e">
        <f>'[9]15 Yr. Cash Flow'!#REF!</f>
        <v>#REF!</v>
      </c>
      <c r="TIS8" s="354" t="e">
        <f>'[9]15 Yr. Cash Flow'!#REF!</f>
        <v>#REF!</v>
      </c>
      <c r="TIU8" s="354" t="e">
        <f>'[9]15 Yr. Cash Flow'!#REF!</f>
        <v>#REF!</v>
      </c>
      <c r="TIW8" s="354" t="e">
        <f>'[9]15 Yr. Cash Flow'!#REF!</f>
        <v>#REF!</v>
      </c>
      <c r="TIY8" s="354" t="e">
        <f>'[9]15 Yr. Cash Flow'!#REF!</f>
        <v>#REF!</v>
      </c>
      <c r="TJA8" s="354" t="e">
        <f>'[9]15 Yr. Cash Flow'!#REF!</f>
        <v>#REF!</v>
      </c>
      <c r="TJC8" s="354" t="e">
        <f>'[9]15 Yr. Cash Flow'!#REF!</f>
        <v>#REF!</v>
      </c>
      <c r="TJE8" s="354" t="e">
        <f>'[9]15 Yr. Cash Flow'!#REF!</f>
        <v>#REF!</v>
      </c>
      <c r="TJG8" s="354" t="e">
        <f>'[9]15 Yr. Cash Flow'!#REF!</f>
        <v>#REF!</v>
      </c>
      <c r="TJI8" s="354" t="e">
        <f>'[9]15 Yr. Cash Flow'!#REF!</f>
        <v>#REF!</v>
      </c>
      <c r="TJK8" s="354" t="e">
        <f>'[9]15 Yr. Cash Flow'!#REF!</f>
        <v>#REF!</v>
      </c>
      <c r="TJM8" s="354" t="e">
        <f>'[9]15 Yr. Cash Flow'!#REF!</f>
        <v>#REF!</v>
      </c>
      <c r="TJO8" s="354" t="e">
        <f>'[9]15 Yr. Cash Flow'!#REF!</f>
        <v>#REF!</v>
      </c>
      <c r="TJQ8" s="354" t="e">
        <f>'[9]15 Yr. Cash Flow'!#REF!</f>
        <v>#REF!</v>
      </c>
      <c r="TJS8" s="354" t="e">
        <f>'[9]15 Yr. Cash Flow'!#REF!</f>
        <v>#REF!</v>
      </c>
      <c r="TJU8" s="354" t="e">
        <f>'[9]15 Yr. Cash Flow'!#REF!</f>
        <v>#REF!</v>
      </c>
      <c r="TJW8" s="354" t="e">
        <f>'[9]15 Yr. Cash Flow'!#REF!</f>
        <v>#REF!</v>
      </c>
      <c r="TJY8" s="354" t="e">
        <f>'[9]15 Yr. Cash Flow'!#REF!</f>
        <v>#REF!</v>
      </c>
      <c r="TKA8" s="354" t="e">
        <f>'[9]15 Yr. Cash Flow'!#REF!</f>
        <v>#REF!</v>
      </c>
      <c r="TKC8" s="354" t="e">
        <f>'[9]15 Yr. Cash Flow'!#REF!</f>
        <v>#REF!</v>
      </c>
      <c r="TKE8" s="354" t="e">
        <f>'[9]15 Yr. Cash Flow'!#REF!</f>
        <v>#REF!</v>
      </c>
      <c r="TKG8" s="354" t="e">
        <f>'[9]15 Yr. Cash Flow'!#REF!</f>
        <v>#REF!</v>
      </c>
      <c r="TKI8" s="354" t="e">
        <f>'[9]15 Yr. Cash Flow'!#REF!</f>
        <v>#REF!</v>
      </c>
      <c r="TKK8" s="354" t="e">
        <f>'[9]15 Yr. Cash Flow'!#REF!</f>
        <v>#REF!</v>
      </c>
      <c r="TKM8" s="354" t="e">
        <f>'[9]15 Yr. Cash Flow'!#REF!</f>
        <v>#REF!</v>
      </c>
      <c r="TKO8" s="354" t="e">
        <f>'[9]15 Yr. Cash Flow'!#REF!</f>
        <v>#REF!</v>
      </c>
      <c r="TKQ8" s="354" t="e">
        <f>'[9]15 Yr. Cash Flow'!#REF!</f>
        <v>#REF!</v>
      </c>
      <c r="TKS8" s="354" t="e">
        <f>'[9]15 Yr. Cash Flow'!#REF!</f>
        <v>#REF!</v>
      </c>
      <c r="TKU8" s="354" t="e">
        <f>'[9]15 Yr. Cash Flow'!#REF!</f>
        <v>#REF!</v>
      </c>
      <c r="TKW8" s="354" t="e">
        <f>'[9]15 Yr. Cash Flow'!#REF!</f>
        <v>#REF!</v>
      </c>
      <c r="TKY8" s="354" t="e">
        <f>'[9]15 Yr. Cash Flow'!#REF!</f>
        <v>#REF!</v>
      </c>
      <c r="TLA8" s="354" t="e">
        <f>'[9]15 Yr. Cash Flow'!#REF!</f>
        <v>#REF!</v>
      </c>
      <c r="TLC8" s="354" t="e">
        <f>'[9]15 Yr. Cash Flow'!#REF!</f>
        <v>#REF!</v>
      </c>
      <c r="TLE8" s="354" t="e">
        <f>'[9]15 Yr. Cash Flow'!#REF!</f>
        <v>#REF!</v>
      </c>
      <c r="TLG8" s="354" t="e">
        <f>'[9]15 Yr. Cash Flow'!#REF!</f>
        <v>#REF!</v>
      </c>
      <c r="TLI8" s="354" t="e">
        <f>'[9]15 Yr. Cash Flow'!#REF!</f>
        <v>#REF!</v>
      </c>
      <c r="TLK8" s="354" t="e">
        <f>'[9]15 Yr. Cash Flow'!#REF!</f>
        <v>#REF!</v>
      </c>
      <c r="TLM8" s="354" t="e">
        <f>'[9]15 Yr. Cash Flow'!#REF!</f>
        <v>#REF!</v>
      </c>
      <c r="TLO8" s="354" t="e">
        <f>'[9]15 Yr. Cash Flow'!#REF!</f>
        <v>#REF!</v>
      </c>
      <c r="TLQ8" s="354" t="e">
        <f>'[9]15 Yr. Cash Flow'!#REF!</f>
        <v>#REF!</v>
      </c>
      <c r="TLS8" s="354" t="e">
        <f>'[9]15 Yr. Cash Flow'!#REF!</f>
        <v>#REF!</v>
      </c>
      <c r="TLU8" s="354" t="e">
        <f>'[9]15 Yr. Cash Flow'!#REF!</f>
        <v>#REF!</v>
      </c>
      <c r="TLW8" s="354" t="e">
        <f>'[9]15 Yr. Cash Flow'!#REF!</f>
        <v>#REF!</v>
      </c>
      <c r="TLY8" s="354" t="e">
        <f>'[9]15 Yr. Cash Flow'!#REF!</f>
        <v>#REF!</v>
      </c>
      <c r="TMA8" s="354" t="e">
        <f>'[9]15 Yr. Cash Flow'!#REF!</f>
        <v>#REF!</v>
      </c>
      <c r="TMC8" s="354" t="e">
        <f>'[9]15 Yr. Cash Flow'!#REF!</f>
        <v>#REF!</v>
      </c>
      <c r="TME8" s="354" t="e">
        <f>'[9]15 Yr. Cash Flow'!#REF!</f>
        <v>#REF!</v>
      </c>
      <c r="TMG8" s="354" t="e">
        <f>'[9]15 Yr. Cash Flow'!#REF!</f>
        <v>#REF!</v>
      </c>
      <c r="TMI8" s="354" t="e">
        <f>'[9]15 Yr. Cash Flow'!#REF!</f>
        <v>#REF!</v>
      </c>
      <c r="TMK8" s="354" t="e">
        <f>'[9]15 Yr. Cash Flow'!#REF!</f>
        <v>#REF!</v>
      </c>
      <c r="TMM8" s="354" t="e">
        <f>'[9]15 Yr. Cash Flow'!#REF!</f>
        <v>#REF!</v>
      </c>
      <c r="TMO8" s="354" t="e">
        <f>'[9]15 Yr. Cash Flow'!#REF!</f>
        <v>#REF!</v>
      </c>
      <c r="TMQ8" s="354" t="e">
        <f>'[9]15 Yr. Cash Flow'!#REF!</f>
        <v>#REF!</v>
      </c>
      <c r="TMS8" s="354" t="e">
        <f>'[9]15 Yr. Cash Flow'!#REF!</f>
        <v>#REF!</v>
      </c>
      <c r="TMU8" s="354" t="e">
        <f>'[9]15 Yr. Cash Flow'!#REF!</f>
        <v>#REF!</v>
      </c>
      <c r="TMW8" s="354" t="e">
        <f>'[9]15 Yr. Cash Flow'!#REF!</f>
        <v>#REF!</v>
      </c>
      <c r="TMY8" s="354" t="e">
        <f>'[9]15 Yr. Cash Flow'!#REF!</f>
        <v>#REF!</v>
      </c>
      <c r="TNA8" s="354" t="e">
        <f>'[9]15 Yr. Cash Flow'!#REF!</f>
        <v>#REF!</v>
      </c>
      <c r="TNC8" s="354" t="e">
        <f>'[9]15 Yr. Cash Flow'!#REF!</f>
        <v>#REF!</v>
      </c>
      <c r="TNE8" s="354" t="e">
        <f>'[9]15 Yr. Cash Flow'!#REF!</f>
        <v>#REF!</v>
      </c>
      <c r="TNG8" s="354" t="e">
        <f>'[9]15 Yr. Cash Flow'!#REF!</f>
        <v>#REF!</v>
      </c>
      <c r="TNI8" s="354" t="e">
        <f>'[9]15 Yr. Cash Flow'!#REF!</f>
        <v>#REF!</v>
      </c>
      <c r="TNK8" s="354" t="e">
        <f>'[9]15 Yr. Cash Flow'!#REF!</f>
        <v>#REF!</v>
      </c>
      <c r="TNM8" s="354" t="e">
        <f>'[9]15 Yr. Cash Flow'!#REF!</f>
        <v>#REF!</v>
      </c>
      <c r="TNO8" s="354" t="e">
        <f>'[9]15 Yr. Cash Flow'!#REF!</f>
        <v>#REF!</v>
      </c>
      <c r="TNQ8" s="354" t="e">
        <f>'[9]15 Yr. Cash Flow'!#REF!</f>
        <v>#REF!</v>
      </c>
      <c r="TNS8" s="354" t="e">
        <f>'[9]15 Yr. Cash Flow'!#REF!</f>
        <v>#REF!</v>
      </c>
      <c r="TNU8" s="354" t="e">
        <f>'[9]15 Yr. Cash Flow'!#REF!</f>
        <v>#REF!</v>
      </c>
      <c r="TNW8" s="354" t="e">
        <f>'[9]15 Yr. Cash Flow'!#REF!</f>
        <v>#REF!</v>
      </c>
      <c r="TNY8" s="354" t="e">
        <f>'[9]15 Yr. Cash Flow'!#REF!</f>
        <v>#REF!</v>
      </c>
      <c r="TOA8" s="354" t="e">
        <f>'[9]15 Yr. Cash Flow'!#REF!</f>
        <v>#REF!</v>
      </c>
      <c r="TOC8" s="354" t="e">
        <f>'[9]15 Yr. Cash Flow'!#REF!</f>
        <v>#REF!</v>
      </c>
      <c r="TOE8" s="354" t="e">
        <f>'[9]15 Yr. Cash Flow'!#REF!</f>
        <v>#REF!</v>
      </c>
      <c r="TOG8" s="354" t="e">
        <f>'[9]15 Yr. Cash Flow'!#REF!</f>
        <v>#REF!</v>
      </c>
      <c r="TOI8" s="354" t="e">
        <f>'[9]15 Yr. Cash Flow'!#REF!</f>
        <v>#REF!</v>
      </c>
      <c r="TOK8" s="354" t="e">
        <f>'[9]15 Yr. Cash Flow'!#REF!</f>
        <v>#REF!</v>
      </c>
      <c r="TOM8" s="354" t="e">
        <f>'[9]15 Yr. Cash Flow'!#REF!</f>
        <v>#REF!</v>
      </c>
      <c r="TOO8" s="354" t="e">
        <f>'[9]15 Yr. Cash Flow'!#REF!</f>
        <v>#REF!</v>
      </c>
      <c r="TOQ8" s="354" t="e">
        <f>'[9]15 Yr. Cash Flow'!#REF!</f>
        <v>#REF!</v>
      </c>
      <c r="TOS8" s="354" t="e">
        <f>'[9]15 Yr. Cash Flow'!#REF!</f>
        <v>#REF!</v>
      </c>
      <c r="TOU8" s="354" t="e">
        <f>'[9]15 Yr. Cash Flow'!#REF!</f>
        <v>#REF!</v>
      </c>
      <c r="TOW8" s="354" t="e">
        <f>'[9]15 Yr. Cash Flow'!#REF!</f>
        <v>#REF!</v>
      </c>
      <c r="TOY8" s="354" t="e">
        <f>'[9]15 Yr. Cash Flow'!#REF!</f>
        <v>#REF!</v>
      </c>
      <c r="TPA8" s="354" t="e">
        <f>'[9]15 Yr. Cash Flow'!#REF!</f>
        <v>#REF!</v>
      </c>
      <c r="TPC8" s="354" t="e">
        <f>'[9]15 Yr. Cash Flow'!#REF!</f>
        <v>#REF!</v>
      </c>
      <c r="TPE8" s="354" t="e">
        <f>'[9]15 Yr. Cash Flow'!#REF!</f>
        <v>#REF!</v>
      </c>
      <c r="TPG8" s="354" t="e">
        <f>'[9]15 Yr. Cash Flow'!#REF!</f>
        <v>#REF!</v>
      </c>
      <c r="TPI8" s="354" t="e">
        <f>'[9]15 Yr. Cash Flow'!#REF!</f>
        <v>#REF!</v>
      </c>
      <c r="TPK8" s="354" t="e">
        <f>'[9]15 Yr. Cash Flow'!#REF!</f>
        <v>#REF!</v>
      </c>
      <c r="TPM8" s="354" t="e">
        <f>'[9]15 Yr. Cash Flow'!#REF!</f>
        <v>#REF!</v>
      </c>
      <c r="TPO8" s="354" t="e">
        <f>'[9]15 Yr. Cash Flow'!#REF!</f>
        <v>#REF!</v>
      </c>
      <c r="TPQ8" s="354" t="e">
        <f>'[9]15 Yr. Cash Flow'!#REF!</f>
        <v>#REF!</v>
      </c>
      <c r="TPS8" s="354" t="e">
        <f>'[9]15 Yr. Cash Flow'!#REF!</f>
        <v>#REF!</v>
      </c>
      <c r="TPU8" s="354" t="e">
        <f>'[9]15 Yr. Cash Flow'!#REF!</f>
        <v>#REF!</v>
      </c>
      <c r="TPW8" s="354" t="e">
        <f>'[9]15 Yr. Cash Flow'!#REF!</f>
        <v>#REF!</v>
      </c>
      <c r="TPY8" s="354" t="e">
        <f>'[9]15 Yr. Cash Flow'!#REF!</f>
        <v>#REF!</v>
      </c>
      <c r="TQA8" s="354" t="e">
        <f>'[9]15 Yr. Cash Flow'!#REF!</f>
        <v>#REF!</v>
      </c>
      <c r="TQC8" s="354" t="e">
        <f>'[9]15 Yr. Cash Flow'!#REF!</f>
        <v>#REF!</v>
      </c>
      <c r="TQE8" s="354" t="e">
        <f>'[9]15 Yr. Cash Flow'!#REF!</f>
        <v>#REF!</v>
      </c>
      <c r="TQG8" s="354" t="e">
        <f>'[9]15 Yr. Cash Flow'!#REF!</f>
        <v>#REF!</v>
      </c>
      <c r="TQI8" s="354" t="e">
        <f>'[9]15 Yr. Cash Flow'!#REF!</f>
        <v>#REF!</v>
      </c>
      <c r="TQK8" s="354" t="e">
        <f>'[9]15 Yr. Cash Flow'!#REF!</f>
        <v>#REF!</v>
      </c>
      <c r="TQM8" s="354" t="e">
        <f>'[9]15 Yr. Cash Flow'!#REF!</f>
        <v>#REF!</v>
      </c>
      <c r="TQO8" s="354" t="e">
        <f>'[9]15 Yr. Cash Flow'!#REF!</f>
        <v>#REF!</v>
      </c>
      <c r="TQQ8" s="354" t="e">
        <f>'[9]15 Yr. Cash Flow'!#REF!</f>
        <v>#REF!</v>
      </c>
      <c r="TQS8" s="354" t="e">
        <f>'[9]15 Yr. Cash Flow'!#REF!</f>
        <v>#REF!</v>
      </c>
      <c r="TQU8" s="354" t="e">
        <f>'[9]15 Yr. Cash Flow'!#REF!</f>
        <v>#REF!</v>
      </c>
      <c r="TQW8" s="354" t="e">
        <f>'[9]15 Yr. Cash Flow'!#REF!</f>
        <v>#REF!</v>
      </c>
      <c r="TQY8" s="354" t="e">
        <f>'[9]15 Yr. Cash Flow'!#REF!</f>
        <v>#REF!</v>
      </c>
      <c r="TRA8" s="354" t="e">
        <f>'[9]15 Yr. Cash Flow'!#REF!</f>
        <v>#REF!</v>
      </c>
      <c r="TRC8" s="354" t="e">
        <f>'[9]15 Yr. Cash Flow'!#REF!</f>
        <v>#REF!</v>
      </c>
      <c r="TRE8" s="354" t="e">
        <f>'[9]15 Yr. Cash Flow'!#REF!</f>
        <v>#REF!</v>
      </c>
      <c r="TRG8" s="354" t="e">
        <f>'[9]15 Yr. Cash Flow'!#REF!</f>
        <v>#REF!</v>
      </c>
      <c r="TRI8" s="354" t="e">
        <f>'[9]15 Yr. Cash Flow'!#REF!</f>
        <v>#REF!</v>
      </c>
      <c r="TRK8" s="354" t="e">
        <f>'[9]15 Yr. Cash Flow'!#REF!</f>
        <v>#REF!</v>
      </c>
      <c r="TRM8" s="354" t="e">
        <f>'[9]15 Yr. Cash Flow'!#REF!</f>
        <v>#REF!</v>
      </c>
      <c r="TRO8" s="354" t="e">
        <f>'[9]15 Yr. Cash Flow'!#REF!</f>
        <v>#REF!</v>
      </c>
      <c r="TRQ8" s="354" t="e">
        <f>'[9]15 Yr. Cash Flow'!#REF!</f>
        <v>#REF!</v>
      </c>
      <c r="TRS8" s="354" t="e">
        <f>'[9]15 Yr. Cash Flow'!#REF!</f>
        <v>#REF!</v>
      </c>
      <c r="TRU8" s="354" t="e">
        <f>'[9]15 Yr. Cash Flow'!#REF!</f>
        <v>#REF!</v>
      </c>
      <c r="TRW8" s="354" t="e">
        <f>'[9]15 Yr. Cash Flow'!#REF!</f>
        <v>#REF!</v>
      </c>
      <c r="TRY8" s="354" t="e">
        <f>'[9]15 Yr. Cash Flow'!#REF!</f>
        <v>#REF!</v>
      </c>
      <c r="TSA8" s="354" t="e">
        <f>'[9]15 Yr. Cash Flow'!#REF!</f>
        <v>#REF!</v>
      </c>
      <c r="TSC8" s="354" t="e">
        <f>'[9]15 Yr. Cash Flow'!#REF!</f>
        <v>#REF!</v>
      </c>
      <c r="TSE8" s="354" t="e">
        <f>'[9]15 Yr. Cash Flow'!#REF!</f>
        <v>#REF!</v>
      </c>
      <c r="TSG8" s="354" t="e">
        <f>'[9]15 Yr. Cash Flow'!#REF!</f>
        <v>#REF!</v>
      </c>
      <c r="TSI8" s="354" t="e">
        <f>'[9]15 Yr. Cash Flow'!#REF!</f>
        <v>#REF!</v>
      </c>
      <c r="TSK8" s="354" t="e">
        <f>'[9]15 Yr. Cash Flow'!#REF!</f>
        <v>#REF!</v>
      </c>
      <c r="TSM8" s="354" t="e">
        <f>'[9]15 Yr. Cash Flow'!#REF!</f>
        <v>#REF!</v>
      </c>
      <c r="TSO8" s="354" t="e">
        <f>'[9]15 Yr. Cash Flow'!#REF!</f>
        <v>#REF!</v>
      </c>
      <c r="TSQ8" s="354" t="e">
        <f>'[9]15 Yr. Cash Flow'!#REF!</f>
        <v>#REF!</v>
      </c>
      <c r="TSS8" s="354" t="e">
        <f>'[9]15 Yr. Cash Flow'!#REF!</f>
        <v>#REF!</v>
      </c>
      <c r="TSU8" s="354" t="e">
        <f>'[9]15 Yr. Cash Flow'!#REF!</f>
        <v>#REF!</v>
      </c>
      <c r="TSW8" s="354" t="e">
        <f>'[9]15 Yr. Cash Flow'!#REF!</f>
        <v>#REF!</v>
      </c>
      <c r="TSY8" s="354" t="e">
        <f>'[9]15 Yr. Cash Flow'!#REF!</f>
        <v>#REF!</v>
      </c>
      <c r="TTA8" s="354" t="e">
        <f>'[9]15 Yr. Cash Flow'!#REF!</f>
        <v>#REF!</v>
      </c>
      <c r="TTC8" s="354" t="e">
        <f>'[9]15 Yr. Cash Flow'!#REF!</f>
        <v>#REF!</v>
      </c>
      <c r="TTE8" s="354" t="e">
        <f>'[9]15 Yr. Cash Flow'!#REF!</f>
        <v>#REF!</v>
      </c>
      <c r="TTG8" s="354" t="e">
        <f>'[9]15 Yr. Cash Flow'!#REF!</f>
        <v>#REF!</v>
      </c>
      <c r="TTI8" s="354" t="e">
        <f>'[9]15 Yr. Cash Flow'!#REF!</f>
        <v>#REF!</v>
      </c>
      <c r="TTK8" s="354" t="e">
        <f>'[9]15 Yr. Cash Flow'!#REF!</f>
        <v>#REF!</v>
      </c>
      <c r="TTM8" s="354" t="e">
        <f>'[9]15 Yr. Cash Flow'!#REF!</f>
        <v>#REF!</v>
      </c>
      <c r="TTO8" s="354" t="e">
        <f>'[9]15 Yr. Cash Flow'!#REF!</f>
        <v>#REF!</v>
      </c>
      <c r="TTQ8" s="354" t="e">
        <f>'[9]15 Yr. Cash Flow'!#REF!</f>
        <v>#REF!</v>
      </c>
      <c r="TTS8" s="354" t="e">
        <f>'[9]15 Yr. Cash Flow'!#REF!</f>
        <v>#REF!</v>
      </c>
      <c r="TTU8" s="354" t="e">
        <f>'[9]15 Yr. Cash Flow'!#REF!</f>
        <v>#REF!</v>
      </c>
      <c r="TTW8" s="354" t="e">
        <f>'[9]15 Yr. Cash Flow'!#REF!</f>
        <v>#REF!</v>
      </c>
      <c r="TTY8" s="354" t="e">
        <f>'[9]15 Yr. Cash Flow'!#REF!</f>
        <v>#REF!</v>
      </c>
      <c r="TUA8" s="354" t="e">
        <f>'[9]15 Yr. Cash Flow'!#REF!</f>
        <v>#REF!</v>
      </c>
      <c r="TUC8" s="354" t="e">
        <f>'[9]15 Yr. Cash Flow'!#REF!</f>
        <v>#REF!</v>
      </c>
      <c r="TUE8" s="354" t="e">
        <f>'[9]15 Yr. Cash Flow'!#REF!</f>
        <v>#REF!</v>
      </c>
      <c r="TUG8" s="354" t="e">
        <f>'[9]15 Yr. Cash Flow'!#REF!</f>
        <v>#REF!</v>
      </c>
      <c r="TUI8" s="354" t="e">
        <f>'[9]15 Yr. Cash Flow'!#REF!</f>
        <v>#REF!</v>
      </c>
      <c r="TUK8" s="354" t="e">
        <f>'[9]15 Yr. Cash Flow'!#REF!</f>
        <v>#REF!</v>
      </c>
      <c r="TUM8" s="354" t="e">
        <f>'[9]15 Yr. Cash Flow'!#REF!</f>
        <v>#REF!</v>
      </c>
      <c r="TUO8" s="354" t="e">
        <f>'[9]15 Yr. Cash Flow'!#REF!</f>
        <v>#REF!</v>
      </c>
      <c r="TUQ8" s="354" t="e">
        <f>'[9]15 Yr. Cash Flow'!#REF!</f>
        <v>#REF!</v>
      </c>
      <c r="TUS8" s="354" t="e">
        <f>'[9]15 Yr. Cash Flow'!#REF!</f>
        <v>#REF!</v>
      </c>
      <c r="TUU8" s="354" t="e">
        <f>'[9]15 Yr. Cash Flow'!#REF!</f>
        <v>#REF!</v>
      </c>
      <c r="TUW8" s="354" t="e">
        <f>'[9]15 Yr. Cash Flow'!#REF!</f>
        <v>#REF!</v>
      </c>
      <c r="TUY8" s="354" t="e">
        <f>'[9]15 Yr. Cash Flow'!#REF!</f>
        <v>#REF!</v>
      </c>
      <c r="TVA8" s="354" t="e">
        <f>'[9]15 Yr. Cash Flow'!#REF!</f>
        <v>#REF!</v>
      </c>
      <c r="TVC8" s="354" t="e">
        <f>'[9]15 Yr. Cash Flow'!#REF!</f>
        <v>#REF!</v>
      </c>
      <c r="TVE8" s="354" t="e">
        <f>'[9]15 Yr. Cash Flow'!#REF!</f>
        <v>#REF!</v>
      </c>
      <c r="TVG8" s="354" t="e">
        <f>'[9]15 Yr. Cash Flow'!#REF!</f>
        <v>#REF!</v>
      </c>
      <c r="TVI8" s="354" t="e">
        <f>'[9]15 Yr. Cash Flow'!#REF!</f>
        <v>#REF!</v>
      </c>
      <c r="TVK8" s="354" t="e">
        <f>'[9]15 Yr. Cash Flow'!#REF!</f>
        <v>#REF!</v>
      </c>
      <c r="TVM8" s="354" t="e">
        <f>'[9]15 Yr. Cash Flow'!#REF!</f>
        <v>#REF!</v>
      </c>
      <c r="TVO8" s="354" t="e">
        <f>'[9]15 Yr. Cash Flow'!#REF!</f>
        <v>#REF!</v>
      </c>
      <c r="TVQ8" s="354" t="e">
        <f>'[9]15 Yr. Cash Flow'!#REF!</f>
        <v>#REF!</v>
      </c>
      <c r="TVS8" s="354" t="e">
        <f>'[9]15 Yr. Cash Flow'!#REF!</f>
        <v>#REF!</v>
      </c>
      <c r="TVU8" s="354" t="e">
        <f>'[9]15 Yr. Cash Flow'!#REF!</f>
        <v>#REF!</v>
      </c>
      <c r="TVW8" s="354" t="e">
        <f>'[9]15 Yr. Cash Flow'!#REF!</f>
        <v>#REF!</v>
      </c>
      <c r="TVY8" s="354" t="e">
        <f>'[9]15 Yr. Cash Flow'!#REF!</f>
        <v>#REF!</v>
      </c>
      <c r="TWA8" s="354" t="e">
        <f>'[9]15 Yr. Cash Flow'!#REF!</f>
        <v>#REF!</v>
      </c>
      <c r="TWC8" s="354" t="e">
        <f>'[9]15 Yr. Cash Flow'!#REF!</f>
        <v>#REF!</v>
      </c>
      <c r="TWE8" s="354" t="e">
        <f>'[9]15 Yr. Cash Flow'!#REF!</f>
        <v>#REF!</v>
      </c>
      <c r="TWG8" s="354" t="e">
        <f>'[9]15 Yr. Cash Flow'!#REF!</f>
        <v>#REF!</v>
      </c>
      <c r="TWI8" s="354" t="e">
        <f>'[9]15 Yr. Cash Flow'!#REF!</f>
        <v>#REF!</v>
      </c>
      <c r="TWK8" s="354" t="e">
        <f>'[9]15 Yr. Cash Flow'!#REF!</f>
        <v>#REF!</v>
      </c>
      <c r="TWM8" s="354" t="e">
        <f>'[9]15 Yr. Cash Flow'!#REF!</f>
        <v>#REF!</v>
      </c>
      <c r="TWO8" s="354" t="e">
        <f>'[9]15 Yr. Cash Flow'!#REF!</f>
        <v>#REF!</v>
      </c>
      <c r="TWQ8" s="354" t="e">
        <f>'[9]15 Yr. Cash Flow'!#REF!</f>
        <v>#REF!</v>
      </c>
      <c r="TWS8" s="354" t="e">
        <f>'[9]15 Yr. Cash Flow'!#REF!</f>
        <v>#REF!</v>
      </c>
      <c r="TWU8" s="354" t="e">
        <f>'[9]15 Yr. Cash Flow'!#REF!</f>
        <v>#REF!</v>
      </c>
      <c r="TWW8" s="354" t="e">
        <f>'[9]15 Yr. Cash Flow'!#REF!</f>
        <v>#REF!</v>
      </c>
      <c r="TWY8" s="354" t="e">
        <f>'[9]15 Yr. Cash Flow'!#REF!</f>
        <v>#REF!</v>
      </c>
      <c r="TXA8" s="354" t="e">
        <f>'[9]15 Yr. Cash Flow'!#REF!</f>
        <v>#REF!</v>
      </c>
      <c r="TXC8" s="354" t="e">
        <f>'[9]15 Yr. Cash Flow'!#REF!</f>
        <v>#REF!</v>
      </c>
      <c r="TXE8" s="354" t="e">
        <f>'[9]15 Yr. Cash Flow'!#REF!</f>
        <v>#REF!</v>
      </c>
      <c r="TXG8" s="354" t="e">
        <f>'[9]15 Yr. Cash Flow'!#REF!</f>
        <v>#REF!</v>
      </c>
      <c r="TXI8" s="354" t="e">
        <f>'[9]15 Yr. Cash Flow'!#REF!</f>
        <v>#REF!</v>
      </c>
      <c r="TXK8" s="354" t="e">
        <f>'[9]15 Yr. Cash Flow'!#REF!</f>
        <v>#REF!</v>
      </c>
      <c r="TXM8" s="354" t="e">
        <f>'[9]15 Yr. Cash Flow'!#REF!</f>
        <v>#REF!</v>
      </c>
      <c r="TXO8" s="354" t="e">
        <f>'[9]15 Yr. Cash Flow'!#REF!</f>
        <v>#REF!</v>
      </c>
      <c r="TXQ8" s="354" t="e">
        <f>'[9]15 Yr. Cash Flow'!#REF!</f>
        <v>#REF!</v>
      </c>
      <c r="TXS8" s="354" t="e">
        <f>'[9]15 Yr. Cash Flow'!#REF!</f>
        <v>#REF!</v>
      </c>
      <c r="TXU8" s="354" t="e">
        <f>'[9]15 Yr. Cash Flow'!#REF!</f>
        <v>#REF!</v>
      </c>
      <c r="TXW8" s="354" t="e">
        <f>'[9]15 Yr. Cash Flow'!#REF!</f>
        <v>#REF!</v>
      </c>
      <c r="TXY8" s="354" t="e">
        <f>'[9]15 Yr. Cash Flow'!#REF!</f>
        <v>#REF!</v>
      </c>
      <c r="TYA8" s="354" t="e">
        <f>'[9]15 Yr. Cash Flow'!#REF!</f>
        <v>#REF!</v>
      </c>
      <c r="TYC8" s="354" t="e">
        <f>'[9]15 Yr. Cash Flow'!#REF!</f>
        <v>#REF!</v>
      </c>
      <c r="TYE8" s="354" t="e">
        <f>'[9]15 Yr. Cash Flow'!#REF!</f>
        <v>#REF!</v>
      </c>
      <c r="TYG8" s="354" t="e">
        <f>'[9]15 Yr. Cash Flow'!#REF!</f>
        <v>#REF!</v>
      </c>
      <c r="TYI8" s="354" t="e">
        <f>'[9]15 Yr. Cash Flow'!#REF!</f>
        <v>#REF!</v>
      </c>
      <c r="TYK8" s="354" t="e">
        <f>'[9]15 Yr. Cash Flow'!#REF!</f>
        <v>#REF!</v>
      </c>
      <c r="TYM8" s="354" t="e">
        <f>'[9]15 Yr. Cash Flow'!#REF!</f>
        <v>#REF!</v>
      </c>
      <c r="TYO8" s="354" t="e">
        <f>'[9]15 Yr. Cash Flow'!#REF!</f>
        <v>#REF!</v>
      </c>
      <c r="TYQ8" s="354" t="e">
        <f>'[9]15 Yr. Cash Flow'!#REF!</f>
        <v>#REF!</v>
      </c>
      <c r="TYS8" s="354" t="e">
        <f>'[9]15 Yr. Cash Flow'!#REF!</f>
        <v>#REF!</v>
      </c>
      <c r="TYU8" s="354" t="e">
        <f>'[9]15 Yr. Cash Flow'!#REF!</f>
        <v>#REF!</v>
      </c>
      <c r="TYW8" s="354" t="e">
        <f>'[9]15 Yr. Cash Flow'!#REF!</f>
        <v>#REF!</v>
      </c>
      <c r="TYY8" s="354" t="e">
        <f>'[9]15 Yr. Cash Flow'!#REF!</f>
        <v>#REF!</v>
      </c>
      <c r="TZA8" s="354" t="e">
        <f>'[9]15 Yr. Cash Flow'!#REF!</f>
        <v>#REF!</v>
      </c>
      <c r="TZC8" s="354" t="e">
        <f>'[9]15 Yr. Cash Flow'!#REF!</f>
        <v>#REF!</v>
      </c>
      <c r="TZE8" s="354" t="e">
        <f>'[9]15 Yr. Cash Flow'!#REF!</f>
        <v>#REF!</v>
      </c>
      <c r="TZG8" s="354" t="e">
        <f>'[9]15 Yr. Cash Flow'!#REF!</f>
        <v>#REF!</v>
      </c>
      <c r="TZI8" s="354" t="e">
        <f>'[9]15 Yr. Cash Flow'!#REF!</f>
        <v>#REF!</v>
      </c>
      <c r="TZK8" s="354" t="e">
        <f>'[9]15 Yr. Cash Flow'!#REF!</f>
        <v>#REF!</v>
      </c>
      <c r="TZM8" s="354" t="e">
        <f>'[9]15 Yr. Cash Flow'!#REF!</f>
        <v>#REF!</v>
      </c>
      <c r="TZO8" s="354" t="e">
        <f>'[9]15 Yr. Cash Flow'!#REF!</f>
        <v>#REF!</v>
      </c>
      <c r="TZQ8" s="354" t="e">
        <f>'[9]15 Yr. Cash Flow'!#REF!</f>
        <v>#REF!</v>
      </c>
      <c r="TZS8" s="354" t="e">
        <f>'[9]15 Yr. Cash Flow'!#REF!</f>
        <v>#REF!</v>
      </c>
      <c r="TZU8" s="354" t="e">
        <f>'[9]15 Yr. Cash Flow'!#REF!</f>
        <v>#REF!</v>
      </c>
      <c r="TZW8" s="354" t="e">
        <f>'[9]15 Yr. Cash Flow'!#REF!</f>
        <v>#REF!</v>
      </c>
      <c r="TZY8" s="354" t="e">
        <f>'[9]15 Yr. Cash Flow'!#REF!</f>
        <v>#REF!</v>
      </c>
      <c r="UAA8" s="354" t="e">
        <f>'[9]15 Yr. Cash Flow'!#REF!</f>
        <v>#REF!</v>
      </c>
      <c r="UAC8" s="354" t="e">
        <f>'[9]15 Yr. Cash Flow'!#REF!</f>
        <v>#REF!</v>
      </c>
      <c r="UAE8" s="354" t="e">
        <f>'[9]15 Yr. Cash Flow'!#REF!</f>
        <v>#REF!</v>
      </c>
      <c r="UAG8" s="354" t="e">
        <f>'[9]15 Yr. Cash Flow'!#REF!</f>
        <v>#REF!</v>
      </c>
      <c r="UAI8" s="354" t="e">
        <f>'[9]15 Yr. Cash Flow'!#REF!</f>
        <v>#REF!</v>
      </c>
      <c r="UAK8" s="354" t="e">
        <f>'[9]15 Yr. Cash Flow'!#REF!</f>
        <v>#REF!</v>
      </c>
      <c r="UAM8" s="354" t="e">
        <f>'[9]15 Yr. Cash Flow'!#REF!</f>
        <v>#REF!</v>
      </c>
      <c r="UAO8" s="354" t="e">
        <f>'[9]15 Yr. Cash Flow'!#REF!</f>
        <v>#REF!</v>
      </c>
      <c r="UAQ8" s="354" t="e">
        <f>'[9]15 Yr. Cash Flow'!#REF!</f>
        <v>#REF!</v>
      </c>
      <c r="UAS8" s="354" t="e">
        <f>'[9]15 Yr. Cash Flow'!#REF!</f>
        <v>#REF!</v>
      </c>
      <c r="UAU8" s="354" t="e">
        <f>'[9]15 Yr. Cash Flow'!#REF!</f>
        <v>#REF!</v>
      </c>
      <c r="UAW8" s="354" t="e">
        <f>'[9]15 Yr. Cash Flow'!#REF!</f>
        <v>#REF!</v>
      </c>
      <c r="UAY8" s="354" t="e">
        <f>'[9]15 Yr. Cash Flow'!#REF!</f>
        <v>#REF!</v>
      </c>
      <c r="UBA8" s="354" t="e">
        <f>'[9]15 Yr. Cash Flow'!#REF!</f>
        <v>#REF!</v>
      </c>
      <c r="UBC8" s="354" t="e">
        <f>'[9]15 Yr. Cash Flow'!#REF!</f>
        <v>#REF!</v>
      </c>
      <c r="UBE8" s="354" t="e">
        <f>'[9]15 Yr. Cash Flow'!#REF!</f>
        <v>#REF!</v>
      </c>
      <c r="UBG8" s="354" t="e">
        <f>'[9]15 Yr. Cash Flow'!#REF!</f>
        <v>#REF!</v>
      </c>
      <c r="UBI8" s="354" t="e">
        <f>'[9]15 Yr. Cash Flow'!#REF!</f>
        <v>#REF!</v>
      </c>
      <c r="UBK8" s="354" t="e">
        <f>'[9]15 Yr. Cash Flow'!#REF!</f>
        <v>#REF!</v>
      </c>
      <c r="UBM8" s="354" t="e">
        <f>'[9]15 Yr. Cash Flow'!#REF!</f>
        <v>#REF!</v>
      </c>
      <c r="UBO8" s="354" t="e">
        <f>'[9]15 Yr. Cash Flow'!#REF!</f>
        <v>#REF!</v>
      </c>
      <c r="UBQ8" s="354" t="e">
        <f>'[9]15 Yr. Cash Flow'!#REF!</f>
        <v>#REF!</v>
      </c>
      <c r="UBS8" s="354" t="e">
        <f>'[9]15 Yr. Cash Flow'!#REF!</f>
        <v>#REF!</v>
      </c>
      <c r="UBU8" s="354" t="e">
        <f>'[9]15 Yr. Cash Flow'!#REF!</f>
        <v>#REF!</v>
      </c>
      <c r="UBW8" s="354" t="e">
        <f>'[9]15 Yr. Cash Flow'!#REF!</f>
        <v>#REF!</v>
      </c>
      <c r="UBY8" s="354" t="e">
        <f>'[9]15 Yr. Cash Flow'!#REF!</f>
        <v>#REF!</v>
      </c>
      <c r="UCA8" s="354" t="e">
        <f>'[9]15 Yr. Cash Flow'!#REF!</f>
        <v>#REF!</v>
      </c>
      <c r="UCC8" s="354" t="e">
        <f>'[9]15 Yr. Cash Flow'!#REF!</f>
        <v>#REF!</v>
      </c>
      <c r="UCE8" s="354" t="e">
        <f>'[9]15 Yr. Cash Flow'!#REF!</f>
        <v>#REF!</v>
      </c>
      <c r="UCG8" s="354" t="e">
        <f>'[9]15 Yr. Cash Flow'!#REF!</f>
        <v>#REF!</v>
      </c>
      <c r="UCI8" s="354" t="e">
        <f>'[9]15 Yr. Cash Flow'!#REF!</f>
        <v>#REF!</v>
      </c>
      <c r="UCK8" s="354" t="e">
        <f>'[9]15 Yr. Cash Flow'!#REF!</f>
        <v>#REF!</v>
      </c>
      <c r="UCM8" s="354" t="e">
        <f>'[9]15 Yr. Cash Flow'!#REF!</f>
        <v>#REF!</v>
      </c>
      <c r="UCO8" s="354" t="e">
        <f>'[9]15 Yr. Cash Flow'!#REF!</f>
        <v>#REF!</v>
      </c>
      <c r="UCQ8" s="354" t="e">
        <f>'[9]15 Yr. Cash Flow'!#REF!</f>
        <v>#REF!</v>
      </c>
      <c r="UCS8" s="354" t="e">
        <f>'[9]15 Yr. Cash Flow'!#REF!</f>
        <v>#REF!</v>
      </c>
      <c r="UCU8" s="354" t="e">
        <f>'[9]15 Yr. Cash Flow'!#REF!</f>
        <v>#REF!</v>
      </c>
      <c r="UCW8" s="354" t="e">
        <f>'[9]15 Yr. Cash Flow'!#REF!</f>
        <v>#REF!</v>
      </c>
      <c r="UCY8" s="354" t="e">
        <f>'[9]15 Yr. Cash Flow'!#REF!</f>
        <v>#REF!</v>
      </c>
      <c r="UDA8" s="354" t="e">
        <f>'[9]15 Yr. Cash Flow'!#REF!</f>
        <v>#REF!</v>
      </c>
      <c r="UDC8" s="354" t="e">
        <f>'[9]15 Yr. Cash Flow'!#REF!</f>
        <v>#REF!</v>
      </c>
      <c r="UDE8" s="354" t="e">
        <f>'[9]15 Yr. Cash Flow'!#REF!</f>
        <v>#REF!</v>
      </c>
      <c r="UDG8" s="354" t="e">
        <f>'[9]15 Yr. Cash Flow'!#REF!</f>
        <v>#REF!</v>
      </c>
      <c r="UDI8" s="354" t="e">
        <f>'[9]15 Yr. Cash Flow'!#REF!</f>
        <v>#REF!</v>
      </c>
      <c r="UDK8" s="354" t="e">
        <f>'[9]15 Yr. Cash Flow'!#REF!</f>
        <v>#REF!</v>
      </c>
      <c r="UDM8" s="354" t="e">
        <f>'[9]15 Yr. Cash Flow'!#REF!</f>
        <v>#REF!</v>
      </c>
      <c r="UDO8" s="354" t="e">
        <f>'[9]15 Yr. Cash Flow'!#REF!</f>
        <v>#REF!</v>
      </c>
      <c r="UDQ8" s="354" t="e">
        <f>'[9]15 Yr. Cash Flow'!#REF!</f>
        <v>#REF!</v>
      </c>
      <c r="UDS8" s="354" t="e">
        <f>'[9]15 Yr. Cash Flow'!#REF!</f>
        <v>#REF!</v>
      </c>
      <c r="UDU8" s="354" t="e">
        <f>'[9]15 Yr. Cash Flow'!#REF!</f>
        <v>#REF!</v>
      </c>
      <c r="UDW8" s="354" t="e">
        <f>'[9]15 Yr. Cash Flow'!#REF!</f>
        <v>#REF!</v>
      </c>
      <c r="UDY8" s="354" t="e">
        <f>'[9]15 Yr. Cash Flow'!#REF!</f>
        <v>#REF!</v>
      </c>
      <c r="UEA8" s="354" t="e">
        <f>'[9]15 Yr. Cash Flow'!#REF!</f>
        <v>#REF!</v>
      </c>
      <c r="UEC8" s="354" t="e">
        <f>'[9]15 Yr. Cash Flow'!#REF!</f>
        <v>#REF!</v>
      </c>
      <c r="UEE8" s="354" t="e">
        <f>'[9]15 Yr. Cash Flow'!#REF!</f>
        <v>#REF!</v>
      </c>
      <c r="UEG8" s="354" t="e">
        <f>'[9]15 Yr. Cash Flow'!#REF!</f>
        <v>#REF!</v>
      </c>
      <c r="UEI8" s="354" t="e">
        <f>'[9]15 Yr. Cash Flow'!#REF!</f>
        <v>#REF!</v>
      </c>
      <c r="UEK8" s="354" t="e">
        <f>'[9]15 Yr. Cash Flow'!#REF!</f>
        <v>#REF!</v>
      </c>
      <c r="UEM8" s="354" t="e">
        <f>'[9]15 Yr. Cash Flow'!#REF!</f>
        <v>#REF!</v>
      </c>
      <c r="UEO8" s="354" t="e">
        <f>'[9]15 Yr. Cash Flow'!#REF!</f>
        <v>#REF!</v>
      </c>
      <c r="UEQ8" s="354" t="e">
        <f>'[9]15 Yr. Cash Flow'!#REF!</f>
        <v>#REF!</v>
      </c>
      <c r="UES8" s="354" t="e">
        <f>'[9]15 Yr. Cash Flow'!#REF!</f>
        <v>#REF!</v>
      </c>
      <c r="UEU8" s="354" t="e">
        <f>'[9]15 Yr. Cash Flow'!#REF!</f>
        <v>#REF!</v>
      </c>
      <c r="UEW8" s="354" t="e">
        <f>'[9]15 Yr. Cash Flow'!#REF!</f>
        <v>#REF!</v>
      </c>
      <c r="UEY8" s="354" t="e">
        <f>'[9]15 Yr. Cash Flow'!#REF!</f>
        <v>#REF!</v>
      </c>
      <c r="UFA8" s="354" t="e">
        <f>'[9]15 Yr. Cash Flow'!#REF!</f>
        <v>#REF!</v>
      </c>
      <c r="UFC8" s="354" t="e">
        <f>'[9]15 Yr. Cash Flow'!#REF!</f>
        <v>#REF!</v>
      </c>
      <c r="UFE8" s="354" t="e">
        <f>'[9]15 Yr. Cash Flow'!#REF!</f>
        <v>#REF!</v>
      </c>
      <c r="UFG8" s="354" t="e">
        <f>'[9]15 Yr. Cash Flow'!#REF!</f>
        <v>#REF!</v>
      </c>
      <c r="UFI8" s="354" t="e">
        <f>'[9]15 Yr. Cash Flow'!#REF!</f>
        <v>#REF!</v>
      </c>
      <c r="UFK8" s="354" t="e">
        <f>'[9]15 Yr. Cash Flow'!#REF!</f>
        <v>#REF!</v>
      </c>
      <c r="UFM8" s="354" t="e">
        <f>'[9]15 Yr. Cash Flow'!#REF!</f>
        <v>#REF!</v>
      </c>
      <c r="UFO8" s="354" t="e">
        <f>'[9]15 Yr. Cash Flow'!#REF!</f>
        <v>#REF!</v>
      </c>
      <c r="UFQ8" s="354" t="e">
        <f>'[9]15 Yr. Cash Flow'!#REF!</f>
        <v>#REF!</v>
      </c>
      <c r="UFS8" s="354" t="e">
        <f>'[9]15 Yr. Cash Flow'!#REF!</f>
        <v>#REF!</v>
      </c>
      <c r="UFU8" s="354" t="e">
        <f>'[9]15 Yr. Cash Flow'!#REF!</f>
        <v>#REF!</v>
      </c>
      <c r="UFW8" s="354" t="e">
        <f>'[9]15 Yr. Cash Flow'!#REF!</f>
        <v>#REF!</v>
      </c>
      <c r="UFY8" s="354" t="e">
        <f>'[9]15 Yr. Cash Flow'!#REF!</f>
        <v>#REF!</v>
      </c>
      <c r="UGA8" s="354" t="e">
        <f>'[9]15 Yr. Cash Flow'!#REF!</f>
        <v>#REF!</v>
      </c>
      <c r="UGC8" s="354" t="e">
        <f>'[9]15 Yr. Cash Flow'!#REF!</f>
        <v>#REF!</v>
      </c>
      <c r="UGE8" s="354" t="e">
        <f>'[9]15 Yr. Cash Flow'!#REF!</f>
        <v>#REF!</v>
      </c>
      <c r="UGG8" s="354" t="e">
        <f>'[9]15 Yr. Cash Flow'!#REF!</f>
        <v>#REF!</v>
      </c>
      <c r="UGI8" s="354" t="e">
        <f>'[9]15 Yr. Cash Flow'!#REF!</f>
        <v>#REF!</v>
      </c>
      <c r="UGK8" s="354" t="e">
        <f>'[9]15 Yr. Cash Flow'!#REF!</f>
        <v>#REF!</v>
      </c>
      <c r="UGM8" s="354" t="e">
        <f>'[9]15 Yr. Cash Flow'!#REF!</f>
        <v>#REF!</v>
      </c>
      <c r="UGO8" s="354" t="e">
        <f>'[9]15 Yr. Cash Flow'!#REF!</f>
        <v>#REF!</v>
      </c>
      <c r="UGQ8" s="354" t="e">
        <f>'[9]15 Yr. Cash Flow'!#REF!</f>
        <v>#REF!</v>
      </c>
      <c r="UGS8" s="354" t="e">
        <f>'[9]15 Yr. Cash Flow'!#REF!</f>
        <v>#REF!</v>
      </c>
      <c r="UGU8" s="354" t="e">
        <f>'[9]15 Yr. Cash Flow'!#REF!</f>
        <v>#REF!</v>
      </c>
      <c r="UGW8" s="354" t="e">
        <f>'[9]15 Yr. Cash Flow'!#REF!</f>
        <v>#REF!</v>
      </c>
      <c r="UGY8" s="354" t="e">
        <f>'[9]15 Yr. Cash Flow'!#REF!</f>
        <v>#REF!</v>
      </c>
      <c r="UHA8" s="354" t="e">
        <f>'[9]15 Yr. Cash Flow'!#REF!</f>
        <v>#REF!</v>
      </c>
      <c r="UHC8" s="354" t="e">
        <f>'[9]15 Yr. Cash Flow'!#REF!</f>
        <v>#REF!</v>
      </c>
      <c r="UHE8" s="354" t="e">
        <f>'[9]15 Yr. Cash Flow'!#REF!</f>
        <v>#REF!</v>
      </c>
      <c r="UHG8" s="354" t="e">
        <f>'[9]15 Yr. Cash Flow'!#REF!</f>
        <v>#REF!</v>
      </c>
      <c r="UHI8" s="354" t="e">
        <f>'[9]15 Yr. Cash Flow'!#REF!</f>
        <v>#REF!</v>
      </c>
      <c r="UHK8" s="354" t="e">
        <f>'[9]15 Yr. Cash Flow'!#REF!</f>
        <v>#REF!</v>
      </c>
      <c r="UHM8" s="354" t="e">
        <f>'[9]15 Yr. Cash Flow'!#REF!</f>
        <v>#REF!</v>
      </c>
      <c r="UHO8" s="354" t="e">
        <f>'[9]15 Yr. Cash Flow'!#REF!</f>
        <v>#REF!</v>
      </c>
      <c r="UHQ8" s="354" t="e">
        <f>'[9]15 Yr. Cash Flow'!#REF!</f>
        <v>#REF!</v>
      </c>
      <c r="UHS8" s="354" t="e">
        <f>'[9]15 Yr. Cash Flow'!#REF!</f>
        <v>#REF!</v>
      </c>
      <c r="UHU8" s="354" t="e">
        <f>'[9]15 Yr. Cash Flow'!#REF!</f>
        <v>#REF!</v>
      </c>
      <c r="UHW8" s="354" t="e">
        <f>'[9]15 Yr. Cash Flow'!#REF!</f>
        <v>#REF!</v>
      </c>
      <c r="UHY8" s="354" t="e">
        <f>'[9]15 Yr. Cash Flow'!#REF!</f>
        <v>#REF!</v>
      </c>
      <c r="UIA8" s="354" t="e">
        <f>'[9]15 Yr. Cash Flow'!#REF!</f>
        <v>#REF!</v>
      </c>
      <c r="UIC8" s="354" t="e">
        <f>'[9]15 Yr. Cash Flow'!#REF!</f>
        <v>#REF!</v>
      </c>
      <c r="UIE8" s="354" t="e">
        <f>'[9]15 Yr. Cash Flow'!#REF!</f>
        <v>#REF!</v>
      </c>
      <c r="UIG8" s="354" t="e">
        <f>'[9]15 Yr. Cash Flow'!#REF!</f>
        <v>#REF!</v>
      </c>
      <c r="UII8" s="354" t="e">
        <f>'[9]15 Yr. Cash Flow'!#REF!</f>
        <v>#REF!</v>
      </c>
      <c r="UIK8" s="354" t="e">
        <f>'[9]15 Yr. Cash Flow'!#REF!</f>
        <v>#REF!</v>
      </c>
      <c r="UIM8" s="354" t="e">
        <f>'[9]15 Yr. Cash Flow'!#REF!</f>
        <v>#REF!</v>
      </c>
      <c r="UIO8" s="354" t="e">
        <f>'[9]15 Yr. Cash Flow'!#REF!</f>
        <v>#REF!</v>
      </c>
      <c r="UIQ8" s="354" t="e">
        <f>'[9]15 Yr. Cash Flow'!#REF!</f>
        <v>#REF!</v>
      </c>
      <c r="UIS8" s="354" t="e">
        <f>'[9]15 Yr. Cash Flow'!#REF!</f>
        <v>#REF!</v>
      </c>
      <c r="UIU8" s="354" t="e">
        <f>'[9]15 Yr. Cash Flow'!#REF!</f>
        <v>#REF!</v>
      </c>
      <c r="UIW8" s="354" t="e">
        <f>'[9]15 Yr. Cash Flow'!#REF!</f>
        <v>#REF!</v>
      </c>
      <c r="UIY8" s="354" t="e">
        <f>'[9]15 Yr. Cash Flow'!#REF!</f>
        <v>#REF!</v>
      </c>
      <c r="UJA8" s="354" t="e">
        <f>'[9]15 Yr. Cash Flow'!#REF!</f>
        <v>#REF!</v>
      </c>
      <c r="UJC8" s="354" t="e">
        <f>'[9]15 Yr. Cash Flow'!#REF!</f>
        <v>#REF!</v>
      </c>
      <c r="UJE8" s="354" t="e">
        <f>'[9]15 Yr. Cash Flow'!#REF!</f>
        <v>#REF!</v>
      </c>
      <c r="UJG8" s="354" t="e">
        <f>'[9]15 Yr. Cash Flow'!#REF!</f>
        <v>#REF!</v>
      </c>
      <c r="UJI8" s="354" t="e">
        <f>'[9]15 Yr. Cash Flow'!#REF!</f>
        <v>#REF!</v>
      </c>
      <c r="UJK8" s="354" t="e">
        <f>'[9]15 Yr. Cash Flow'!#REF!</f>
        <v>#REF!</v>
      </c>
      <c r="UJM8" s="354" t="e">
        <f>'[9]15 Yr. Cash Flow'!#REF!</f>
        <v>#REF!</v>
      </c>
      <c r="UJO8" s="354" t="e">
        <f>'[9]15 Yr. Cash Flow'!#REF!</f>
        <v>#REF!</v>
      </c>
      <c r="UJQ8" s="354" t="e">
        <f>'[9]15 Yr. Cash Flow'!#REF!</f>
        <v>#REF!</v>
      </c>
      <c r="UJS8" s="354" t="e">
        <f>'[9]15 Yr. Cash Flow'!#REF!</f>
        <v>#REF!</v>
      </c>
      <c r="UJU8" s="354" t="e">
        <f>'[9]15 Yr. Cash Flow'!#REF!</f>
        <v>#REF!</v>
      </c>
      <c r="UJW8" s="354" t="e">
        <f>'[9]15 Yr. Cash Flow'!#REF!</f>
        <v>#REF!</v>
      </c>
      <c r="UJY8" s="354" t="e">
        <f>'[9]15 Yr. Cash Flow'!#REF!</f>
        <v>#REF!</v>
      </c>
      <c r="UKA8" s="354" t="e">
        <f>'[9]15 Yr. Cash Flow'!#REF!</f>
        <v>#REF!</v>
      </c>
      <c r="UKC8" s="354" t="e">
        <f>'[9]15 Yr. Cash Flow'!#REF!</f>
        <v>#REF!</v>
      </c>
      <c r="UKE8" s="354" t="e">
        <f>'[9]15 Yr. Cash Flow'!#REF!</f>
        <v>#REF!</v>
      </c>
      <c r="UKG8" s="354" t="e">
        <f>'[9]15 Yr. Cash Flow'!#REF!</f>
        <v>#REF!</v>
      </c>
      <c r="UKI8" s="354" t="e">
        <f>'[9]15 Yr. Cash Flow'!#REF!</f>
        <v>#REF!</v>
      </c>
      <c r="UKK8" s="354" t="e">
        <f>'[9]15 Yr. Cash Flow'!#REF!</f>
        <v>#REF!</v>
      </c>
      <c r="UKM8" s="354" t="e">
        <f>'[9]15 Yr. Cash Flow'!#REF!</f>
        <v>#REF!</v>
      </c>
      <c r="UKO8" s="354" t="e">
        <f>'[9]15 Yr. Cash Flow'!#REF!</f>
        <v>#REF!</v>
      </c>
      <c r="UKQ8" s="354" t="e">
        <f>'[9]15 Yr. Cash Flow'!#REF!</f>
        <v>#REF!</v>
      </c>
      <c r="UKS8" s="354" t="e">
        <f>'[9]15 Yr. Cash Flow'!#REF!</f>
        <v>#REF!</v>
      </c>
      <c r="UKU8" s="354" t="e">
        <f>'[9]15 Yr. Cash Flow'!#REF!</f>
        <v>#REF!</v>
      </c>
      <c r="UKW8" s="354" t="e">
        <f>'[9]15 Yr. Cash Flow'!#REF!</f>
        <v>#REF!</v>
      </c>
      <c r="UKY8" s="354" t="e">
        <f>'[9]15 Yr. Cash Flow'!#REF!</f>
        <v>#REF!</v>
      </c>
      <c r="ULA8" s="354" t="e">
        <f>'[9]15 Yr. Cash Flow'!#REF!</f>
        <v>#REF!</v>
      </c>
      <c r="ULC8" s="354" t="e">
        <f>'[9]15 Yr. Cash Flow'!#REF!</f>
        <v>#REF!</v>
      </c>
      <c r="ULE8" s="354" t="e">
        <f>'[9]15 Yr. Cash Flow'!#REF!</f>
        <v>#REF!</v>
      </c>
      <c r="ULG8" s="354" t="e">
        <f>'[9]15 Yr. Cash Flow'!#REF!</f>
        <v>#REF!</v>
      </c>
      <c r="ULI8" s="354" t="e">
        <f>'[9]15 Yr. Cash Flow'!#REF!</f>
        <v>#REF!</v>
      </c>
      <c r="ULK8" s="354" t="e">
        <f>'[9]15 Yr. Cash Flow'!#REF!</f>
        <v>#REF!</v>
      </c>
      <c r="ULM8" s="354" t="e">
        <f>'[9]15 Yr. Cash Flow'!#REF!</f>
        <v>#REF!</v>
      </c>
      <c r="ULO8" s="354" t="e">
        <f>'[9]15 Yr. Cash Flow'!#REF!</f>
        <v>#REF!</v>
      </c>
      <c r="ULQ8" s="354" t="e">
        <f>'[9]15 Yr. Cash Flow'!#REF!</f>
        <v>#REF!</v>
      </c>
      <c r="ULS8" s="354" t="e">
        <f>'[9]15 Yr. Cash Flow'!#REF!</f>
        <v>#REF!</v>
      </c>
      <c r="ULU8" s="354" t="e">
        <f>'[9]15 Yr. Cash Flow'!#REF!</f>
        <v>#REF!</v>
      </c>
      <c r="ULW8" s="354" t="e">
        <f>'[9]15 Yr. Cash Flow'!#REF!</f>
        <v>#REF!</v>
      </c>
      <c r="ULY8" s="354" t="e">
        <f>'[9]15 Yr. Cash Flow'!#REF!</f>
        <v>#REF!</v>
      </c>
      <c r="UMA8" s="354" t="e">
        <f>'[9]15 Yr. Cash Flow'!#REF!</f>
        <v>#REF!</v>
      </c>
      <c r="UMC8" s="354" t="e">
        <f>'[9]15 Yr. Cash Flow'!#REF!</f>
        <v>#REF!</v>
      </c>
      <c r="UME8" s="354" t="e">
        <f>'[9]15 Yr. Cash Flow'!#REF!</f>
        <v>#REF!</v>
      </c>
      <c r="UMG8" s="354" t="e">
        <f>'[9]15 Yr. Cash Flow'!#REF!</f>
        <v>#REF!</v>
      </c>
      <c r="UMI8" s="354" t="e">
        <f>'[9]15 Yr. Cash Flow'!#REF!</f>
        <v>#REF!</v>
      </c>
      <c r="UMK8" s="354" t="e">
        <f>'[9]15 Yr. Cash Flow'!#REF!</f>
        <v>#REF!</v>
      </c>
      <c r="UMM8" s="354" t="e">
        <f>'[9]15 Yr. Cash Flow'!#REF!</f>
        <v>#REF!</v>
      </c>
      <c r="UMO8" s="354" t="e">
        <f>'[9]15 Yr. Cash Flow'!#REF!</f>
        <v>#REF!</v>
      </c>
      <c r="UMQ8" s="354" t="e">
        <f>'[9]15 Yr. Cash Flow'!#REF!</f>
        <v>#REF!</v>
      </c>
      <c r="UMS8" s="354" t="e">
        <f>'[9]15 Yr. Cash Flow'!#REF!</f>
        <v>#REF!</v>
      </c>
      <c r="UMU8" s="354" t="e">
        <f>'[9]15 Yr. Cash Flow'!#REF!</f>
        <v>#REF!</v>
      </c>
      <c r="UMW8" s="354" t="e">
        <f>'[9]15 Yr. Cash Flow'!#REF!</f>
        <v>#REF!</v>
      </c>
      <c r="UMY8" s="354" t="e">
        <f>'[9]15 Yr. Cash Flow'!#REF!</f>
        <v>#REF!</v>
      </c>
      <c r="UNA8" s="354" t="e">
        <f>'[9]15 Yr. Cash Flow'!#REF!</f>
        <v>#REF!</v>
      </c>
      <c r="UNC8" s="354" t="e">
        <f>'[9]15 Yr. Cash Flow'!#REF!</f>
        <v>#REF!</v>
      </c>
      <c r="UNE8" s="354" t="e">
        <f>'[9]15 Yr. Cash Flow'!#REF!</f>
        <v>#REF!</v>
      </c>
      <c r="UNG8" s="354" t="e">
        <f>'[9]15 Yr. Cash Flow'!#REF!</f>
        <v>#REF!</v>
      </c>
      <c r="UNI8" s="354" t="e">
        <f>'[9]15 Yr. Cash Flow'!#REF!</f>
        <v>#REF!</v>
      </c>
      <c r="UNK8" s="354" t="e">
        <f>'[9]15 Yr. Cash Flow'!#REF!</f>
        <v>#REF!</v>
      </c>
      <c r="UNM8" s="354" t="e">
        <f>'[9]15 Yr. Cash Flow'!#REF!</f>
        <v>#REF!</v>
      </c>
      <c r="UNO8" s="354" t="e">
        <f>'[9]15 Yr. Cash Flow'!#REF!</f>
        <v>#REF!</v>
      </c>
      <c r="UNQ8" s="354" t="e">
        <f>'[9]15 Yr. Cash Flow'!#REF!</f>
        <v>#REF!</v>
      </c>
      <c r="UNS8" s="354" t="e">
        <f>'[9]15 Yr. Cash Flow'!#REF!</f>
        <v>#REF!</v>
      </c>
      <c r="UNU8" s="354" t="e">
        <f>'[9]15 Yr. Cash Flow'!#REF!</f>
        <v>#REF!</v>
      </c>
      <c r="UNW8" s="354" t="e">
        <f>'[9]15 Yr. Cash Flow'!#REF!</f>
        <v>#REF!</v>
      </c>
      <c r="UNY8" s="354" t="e">
        <f>'[9]15 Yr. Cash Flow'!#REF!</f>
        <v>#REF!</v>
      </c>
      <c r="UOA8" s="354" t="e">
        <f>'[9]15 Yr. Cash Flow'!#REF!</f>
        <v>#REF!</v>
      </c>
      <c r="UOC8" s="354" t="e">
        <f>'[9]15 Yr. Cash Flow'!#REF!</f>
        <v>#REF!</v>
      </c>
      <c r="UOE8" s="354" t="e">
        <f>'[9]15 Yr. Cash Flow'!#REF!</f>
        <v>#REF!</v>
      </c>
      <c r="UOG8" s="354" t="e">
        <f>'[9]15 Yr. Cash Flow'!#REF!</f>
        <v>#REF!</v>
      </c>
      <c r="UOI8" s="354" t="e">
        <f>'[9]15 Yr. Cash Flow'!#REF!</f>
        <v>#REF!</v>
      </c>
      <c r="UOK8" s="354" t="e">
        <f>'[9]15 Yr. Cash Flow'!#REF!</f>
        <v>#REF!</v>
      </c>
      <c r="UOM8" s="354" t="e">
        <f>'[9]15 Yr. Cash Flow'!#REF!</f>
        <v>#REF!</v>
      </c>
      <c r="UOO8" s="354" t="e">
        <f>'[9]15 Yr. Cash Flow'!#REF!</f>
        <v>#REF!</v>
      </c>
      <c r="UOQ8" s="354" t="e">
        <f>'[9]15 Yr. Cash Flow'!#REF!</f>
        <v>#REF!</v>
      </c>
      <c r="UOS8" s="354" t="e">
        <f>'[9]15 Yr. Cash Flow'!#REF!</f>
        <v>#REF!</v>
      </c>
      <c r="UOU8" s="354" t="e">
        <f>'[9]15 Yr. Cash Flow'!#REF!</f>
        <v>#REF!</v>
      </c>
      <c r="UOW8" s="354" t="e">
        <f>'[9]15 Yr. Cash Flow'!#REF!</f>
        <v>#REF!</v>
      </c>
      <c r="UOY8" s="354" t="e">
        <f>'[9]15 Yr. Cash Flow'!#REF!</f>
        <v>#REF!</v>
      </c>
      <c r="UPA8" s="354" t="e">
        <f>'[9]15 Yr. Cash Flow'!#REF!</f>
        <v>#REF!</v>
      </c>
      <c r="UPC8" s="354" t="e">
        <f>'[9]15 Yr. Cash Flow'!#REF!</f>
        <v>#REF!</v>
      </c>
      <c r="UPE8" s="354" t="e">
        <f>'[9]15 Yr. Cash Flow'!#REF!</f>
        <v>#REF!</v>
      </c>
      <c r="UPG8" s="354" t="e">
        <f>'[9]15 Yr. Cash Flow'!#REF!</f>
        <v>#REF!</v>
      </c>
      <c r="UPI8" s="354" t="e">
        <f>'[9]15 Yr. Cash Flow'!#REF!</f>
        <v>#REF!</v>
      </c>
      <c r="UPK8" s="354" t="e">
        <f>'[9]15 Yr. Cash Flow'!#REF!</f>
        <v>#REF!</v>
      </c>
      <c r="UPM8" s="354" t="e">
        <f>'[9]15 Yr. Cash Flow'!#REF!</f>
        <v>#REF!</v>
      </c>
      <c r="UPO8" s="354" t="e">
        <f>'[9]15 Yr. Cash Flow'!#REF!</f>
        <v>#REF!</v>
      </c>
      <c r="UPQ8" s="354" t="e">
        <f>'[9]15 Yr. Cash Flow'!#REF!</f>
        <v>#REF!</v>
      </c>
      <c r="UPS8" s="354" t="e">
        <f>'[9]15 Yr. Cash Flow'!#REF!</f>
        <v>#REF!</v>
      </c>
      <c r="UPU8" s="354" t="e">
        <f>'[9]15 Yr. Cash Flow'!#REF!</f>
        <v>#REF!</v>
      </c>
      <c r="UPW8" s="354" t="e">
        <f>'[9]15 Yr. Cash Flow'!#REF!</f>
        <v>#REF!</v>
      </c>
      <c r="UPY8" s="354" t="e">
        <f>'[9]15 Yr. Cash Flow'!#REF!</f>
        <v>#REF!</v>
      </c>
      <c r="UQA8" s="354" t="e">
        <f>'[9]15 Yr. Cash Flow'!#REF!</f>
        <v>#REF!</v>
      </c>
      <c r="UQC8" s="354" t="e">
        <f>'[9]15 Yr. Cash Flow'!#REF!</f>
        <v>#REF!</v>
      </c>
      <c r="UQE8" s="354" t="e">
        <f>'[9]15 Yr. Cash Flow'!#REF!</f>
        <v>#REF!</v>
      </c>
      <c r="UQG8" s="354" t="e">
        <f>'[9]15 Yr. Cash Flow'!#REF!</f>
        <v>#REF!</v>
      </c>
      <c r="UQI8" s="354" t="e">
        <f>'[9]15 Yr. Cash Flow'!#REF!</f>
        <v>#REF!</v>
      </c>
      <c r="UQK8" s="354" t="e">
        <f>'[9]15 Yr. Cash Flow'!#REF!</f>
        <v>#REF!</v>
      </c>
      <c r="UQM8" s="354" t="e">
        <f>'[9]15 Yr. Cash Flow'!#REF!</f>
        <v>#REF!</v>
      </c>
      <c r="UQO8" s="354" t="e">
        <f>'[9]15 Yr. Cash Flow'!#REF!</f>
        <v>#REF!</v>
      </c>
      <c r="UQQ8" s="354" t="e">
        <f>'[9]15 Yr. Cash Flow'!#REF!</f>
        <v>#REF!</v>
      </c>
      <c r="UQS8" s="354" t="e">
        <f>'[9]15 Yr. Cash Flow'!#REF!</f>
        <v>#REF!</v>
      </c>
      <c r="UQU8" s="354" t="e">
        <f>'[9]15 Yr. Cash Flow'!#REF!</f>
        <v>#REF!</v>
      </c>
      <c r="UQW8" s="354" t="e">
        <f>'[9]15 Yr. Cash Flow'!#REF!</f>
        <v>#REF!</v>
      </c>
      <c r="UQY8" s="354" t="e">
        <f>'[9]15 Yr. Cash Flow'!#REF!</f>
        <v>#REF!</v>
      </c>
      <c r="URA8" s="354" t="e">
        <f>'[9]15 Yr. Cash Flow'!#REF!</f>
        <v>#REF!</v>
      </c>
      <c r="URC8" s="354" t="e">
        <f>'[9]15 Yr. Cash Flow'!#REF!</f>
        <v>#REF!</v>
      </c>
      <c r="URE8" s="354" t="e">
        <f>'[9]15 Yr. Cash Flow'!#REF!</f>
        <v>#REF!</v>
      </c>
      <c r="URG8" s="354" t="e">
        <f>'[9]15 Yr. Cash Flow'!#REF!</f>
        <v>#REF!</v>
      </c>
      <c r="URI8" s="354" t="e">
        <f>'[9]15 Yr. Cash Flow'!#REF!</f>
        <v>#REF!</v>
      </c>
      <c r="URK8" s="354" t="e">
        <f>'[9]15 Yr. Cash Flow'!#REF!</f>
        <v>#REF!</v>
      </c>
      <c r="URM8" s="354" t="e">
        <f>'[9]15 Yr. Cash Flow'!#REF!</f>
        <v>#REF!</v>
      </c>
      <c r="URO8" s="354" t="e">
        <f>'[9]15 Yr. Cash Flow'!#REF!</f>
        <v>#REF!</v>
      </c>
      <c r="URQ8" s="354" t="e">
        <f>'[9]15 Yr. Cash Flow'!#REF!</f>
        <v>#REF!</v>
      </c>
      <c r="URS8" s="354" t="e">
        <f>'[9]15 Yr. Cash Flow'!#REF!</f>
        <v>#REF!</v>
      </c>
      <c r="URU8" s="354" t="e">
        <f>'[9]15 Yr. Cash Flow'!#REF!</f>
        <v>#REF!</v>
      </c>
      <c r="URW8" s="354" t="e">
        <f>'[9]15 Yr. Cash Flow'!#REF!</f>
        <v>#REF!</v>
      </c>
      <c r="URY8" s="354" t="e">
        <f>'[9]15 Yr. Cash Flow'!#REF!</f>
        <v>#REF!</v>
      </c>
      <c r="USA8" s="354" t="e">
        <f>'[9]15 Yr. Cash Flow'!#REF!</f>
        <v>#REF!</v>
      </c>
      <c r="USC8" s="354" t="e">
        <f>'[9]15 Yr. Cash Flow'!#REF!</f>
        <v>#REF!</v>
      </c>
      <c r="USE8" s="354" t="e">
        <f>'[9]15 Yr. Cash Flow'!#REF!</f>
        <v>#REF!</v>
      </c>
      <c r="USG8" s="354" t="e">
        <f>'[9]15 Yr. Cash Flow'!#REF!</f>
        <v>#REF!</v>
      </c>
      <c r="USI8" s="354" t="e">
        <f>'[9]15 Yr. Cash Flow'!#REF!</f>
        <v>#REF!</v>
      </c>
      <c r="USK8" s="354" t="e">
        <f>'[9]15 Yr. Cash Flow'!#REF!</f>
        <v>#REF!</v>
      </c>
      <c r="USM8" s="354" t="e">
        <f>'[9]15 Yr. Cash Flow'!#REF!</f>
        <v>#REF!</v>
      </c>
      <c r="USO8" s="354" t="e">
        <f>'[9]15 Yr. Cash Flow'!#REF!</f>
        <v>#REF!</v>
      </c>
      <c r="USQ8" s="354" t="e">
        <f>'[9]15 Yr. Cash Flow'!#REF!</f>
        <v>#REF!</v>
      </c>
      <c r="USS8" s="354" t="e">
        <f>'[9]15 Yr. Cash Flow'!#REF!</f>
        <v>#REF!</v>
      </c>
      <c r="USU8" s="354" t="e">
        <f>'[9]15 Yr. Cash Flow'!#REF!</f>
        <v>#REF!</v>
      </c>
      <c r="USW8" s="354" t="e">
        <f>'[9]15 Yr. Cash Flow'!#REF!</f>
        <v>#REF!</v>
      </c>
      <c r="USY8" s="354" t="e">
        <f>'[9]15 Yr. Cash Flow'!#REF!</f>
        <v>#REF!</v>
      </c>
      <c r="UTA8" s="354" t="e">
        <f>'[9]15 Yr. Cash Flow'!#REF!</f>
        <v>#REF!</v>
      </c>
      <c r="UTC8" s="354" t="e">
        <f>'[9]15 Yr. Cash Flow'!#REF!</f>
        <v>#REF!</v>
      </c>
      <c r="UTE8" s="354" t="e">
        <f>'[9]15 Yr. Cash Flow'!#REF!</f>
        <v>#REF!</v>
      </c>
      <c r="UTG8" s="354" t="e">
        <f>'[9]15 Yr. Cash Flow'!#REF!</f>
        <v>#REF!</v>
      </c>
      <c r="UTI8" s="354" t="e">
        <f>'[9]15 Yr. Cash Flow'!#REF!</f>
        <v>#REF!</v>
      </c>
      <c r="UTK8" s="354" t="e">
        <f>'[9]15 Yr. Cash Flow'!#REF!</f>
        <v>#REF!</v>
      </c>
      <c r="UTM8" s="354" t="e">
        <f>'[9]15 Yr. Cash Flow'!#REF!</f>
        <v>#REF!</v>
      </c>
      <c r="UTO8" s="354" t="e">
        <f>'[9]15 Yr. Cash Flow'!#REF!</f>
        <v>#REF!</v>
      </c>
      <c r="UTQ8" s="354" t="e">
        <f>'[9]15 Yr. Cash Flow'!#REF!</f>
        <v>#REF!</v>
      </c>
      <c r="UTS8" s="354" t="e">
        <f>'[9]15 Yr. Cash Flow'!#REF!</f>
        <v>#REF!</v>
      </c>
      <c r="UTU8" s="354" t="e">
        <f>'[9]15 Yr. Cash Flow'!#REF!</f>
        <v>#REF!</v>
      </c>
      <c r="UTW8" s="354" t="e">
        <f>'[9]15 Yr. Cash Flow'!#REF!</f>
        <v>#REF!</v>
      </c>
      <c r="UTY8" s="354" t="e">
        <f>'[9]15 Yr. Cash Flow'!#REF!</f>
        <v>#REF!</v>
      </c>
      <c r="UUA8" s="354" t="e">
        <f>'[9]15 Yr. Cash Flow'!#REF!</f>
        <v>#REF!</v>
      </c>
      <c r="UUC8" s="354" t="e">
        <f>'[9]15 Yr. Cash Flow'!#REF!</f>
        <v>#REF!</v>
      </c>
      <c r="UUE8" s="354" t="e">
        <f>'[9]15 Yr. Cash Flow'!#REF!</f>
        <v>#REF!</v>
      </c>
      <c r="UUG8" s="354" t="e">
        <f>'[9]15 Yr. Cash Flow'!#REF!</f>
        <v>#REF!</v>
      </c>
      <c r="UUI8" s="354" t="e">
        <f>'[9]15 Yr. Cash Flow'!#REF!</f>
        <v>#REF!</v>
      </c>
      <c r="UUK8" s="354" t="e">
        <f>'[9]15 Yr. Cash Flow'!#REF!</f>
        <v>#REF!</v>
      </c>
      <c r="UUM8" s="354" t="e">
        <f>'[9]15 Yr. Cash Flow'!#REF!</f>
        <v>#REF!</v>
      </c>
      <c r="UUO8" s="354" t="e">
        <f>'[9]15 Yr. Cash Flow'!#REF!</f>
        <v>#REF!</v>
      </c>
      <c r="UUQ8" s="354" t="e">
        <f>'[9]15 Yr. Cash Flow'!#REF!</f>
        <v>#REF!</v>
      </c>
      <c r="UUS8" s="354" t="e">
        <f>'[9]15 Yr. Cash Flow'!#REF!</f>
        <v>#REF!</v>
      </c>
      <c r="UUU8" s="354" t="e">
        <f>'[9]15 Yr. Cash Flow'!#REF!</f>
        <v>#REF!</v>
      </c>
      <c r="UUW8" s="354" t="e">
        <f>'[9]15 Yr. Cash Flow'!#REF!</f>
        <v>#REF!</v>
      </c>
      <c r="UUY8" s="354" t="e">
        <f>'[9]15 Yr. Cash Flow'!#REF!</f>
        <v>#REF!</v>
      </c>
      <c r="UVA8" s="354" t="e">
        <f>'[9]15 Yr. Cash Flow'!#REF!</f>
        <v>#REF!</v>
      </c>
      <c r="UVC8" s="354" t="e">
        <f>'[9]15 Yr. Cash Flow'!#REF!</f>
        <v>#REF!</v>
      </c>
      <c r="UVE8" s="354" t="e">
        <f>'[9]15 Yr. Cash Flow'!#REF!</f>
        <v>#REF!</v>
      </c>
      <c r="UVG8" s="354" t="e">
        <f>'[9]15 Yr. Cash Flow'!#REF!</f>
        <v>#REF!</v>
      </c>
      <c r="UVI8" s="354" t="e">
        <f>'[9]15 Yr. Cash Flow'!#REF!</f>
        <v>#REF!</v>
      </c>
      <c r="UVK8" s="354" t="e">
        <f>'[9]15 Yr. Cash Flow'!#REF!</f>
        <v>#REF!</v>
      </c>
      <c r="UVM8" s="354" t="e">
        <f>'[9]15 Yr. Cash Flow'!#REF!</f>
        <v>#REF!</v>
      </c>
      <c r="UVO8" s="354" t="e">
        <f>'[9]15 Yr. Cash Flow'!#REF!</f>
        <v>#REF!</v>
      </c>
      <c r="UVQ8" s="354" t="e">
        <f>'[9]15 Yr. Cash Flow'!#REF!</f>
        <v>#REF!</v>
      </c>
      <c r="UVS8" s="354" t="e">
        <f>'[9]15 Yr. Cash Flow'!#REF!</f>
        <v>#REF!</v>
      </c>
      <c r="UVU8" s="354" t="e">
        <f>'[9]15 Yr. Cash Flow'!#REF!</f>
        <v>#REF!</v>
      </c>
      <c r="UVW8" s="354" t="e">
        <f>'[9]15 Yr. Cash Flow'!#REF!</f>
        <v>#REF!</v>
      </c>
      <c r="UVY8" s="354" t="e">
        <f>'[9]15 Yr. Cash Flow'!#REF!</f>
        <v>#REF!</v>
      </c>
      <c r="UWA8" s="354" t="e">
        <f>'[9]15 Yr. Cash Flow'!#REF!</f>
        <v>#REF!</v>
      </c>
      <c r="UWC8" s="354" t="e">
        <f>'[9]15 Yr. Cash Flow'!#REF!</f>
        <v>#REF!</v>
      </c>
      <c r="UWE8" s="354" t="e">
        <f>'[9]15 Yr. Cash Flow'!#REF!</f>
        <v>#REF!</v>
      </c>
      <c r="UWG8" s="354" t="e">
        <f>'[9]15 Yr. Cash Flow'!#REF!</f>
        <v>#REF!</v>
      </c>
      <c r="UWI8" s="354" t="e">
        <f>'[9]15 Yr. Cash Flow'!#REF!</f>
        <v>#REF!</v>
      </c>
      <c r="UWK8" s="354" t="e">
        <f>'[9]15 Yr. Cash Flow'!#REF!</f>
        <v>#REF!</v>
      </c>
      <c r="UWM8" s="354" t="e">
        <f>'[9]15 Yr. Cash Flow'!#REF!</f>
        <v>#REF!</v>
      </c>
      <c r="UWO8" s="354" t="e">
        <f>'[9]15 Yr. Cash Flow'!#REF!</f>
        <v>#REF!</v>
      </c>
      <c r="UWQ8" s="354" t="e">
        <f>'[9]15 Yr. Cash Flow'!#REF!</f>
        <v>#REF!</v>
      </c>
      <c r="UWS8" s="354" t="e">
        <f>'[9]15 Yr. Cash Flow'!#REF!</f>
        <v>#REF!</v>
      </c>
      <c r="UWU8" s="354" t="e">
        <f>'[9]15 Yr. Cash Flow'!#REF!</f>
        <v>#REF!</v>
      </c>
      <c r="UWW8" s="354" t="e">
        <f>'[9]15 Yr. Cash Flow'!#REF!</f>
        <v>#REF!</v>
      </c>
      <c r="UWY8" s="354" t="e">
        <f>'[9]15 Yr. Cash Flow'!#REF!</f>
        <v>#REF!</v>
      </c>
      <c r="UXA8" s="354" t="e">
        <f>'[9]15 Yr. Cash Flow'!#REF!</f>
        <v>#REF!</v>
      </c>
      <c r="UXC8" s="354" t="e">
        <f>'[9]15 Yr. Cash Flow'!#REF!</f>
        <v>#REF!</v>
      </c>
      <c r="UXE8" s="354" t="e">
        <f>'[9]15 Yr. Cash Flow'!#REF!</f>
        <v>#REF!</v>
      </c>
      <c r="UXG8" s="354" t="e">
        <f>'[9]15 Yr. Cash Flow'!#REF!</f>
        <v>#REF!</v>
      </c>
      <c r="UXI8" s="354" t="e">
        <f>'[9]15 Yr. Cash Flow'!#REF!</f>
        <v>#REF!</v>
      </c>
      <c r="UXK8" s="354" t="e">
        <f>'[9]15 Yr. Cash Flow'!#REF!</f>
        <v>#REF!</v>
      </c>
      <c r="UXM8" s="354" t="e">
        <f>'[9]15 Yr. Cash Flow'!#REF!</f>
        <v>#REF!</v>
      </c>
      <c r="UXO8" s="354" t="e">
        <f>'[9]15 Yr. Cash Flow'!#REF!</f>
        <v>#REF!</v>
      </c>
      <c r="UXQ8" s="354" t="e">
        <f>'[9]15 Yr. Cash Flow'!#REF!</f>
        <v>#REF!</v>
      </c>
      <c r="UXS8" s="354" t="e">
        <f>'[9]15 Yr. Cash Flow'!#REF!</f>
        <v>#REF!</v>
      </c>
      <c r="UXU8" s="354" t="e">
        <f>'[9]15 Yr. Cash Flow'!#REF!</f>
        <v>#REF!</v>
      </c>
      <c r="UXW8" s="354" t="e">
        <f>'[9]15 Yr. Cash Flow'!#REF!</f>
        <v>#REF!</v>
      </c>
      <c r="UXY8" s="354" t="e">
        <f>'[9]15 Yr. Cash Flow'!#REF!</f>
        <v>#REF!</v>
      </c>
      <c r="UYA8" s="354" t="e">
        <f>'[9]15 Yr. Cash Flow'!#REF!</f>
        <v>#REF!</v>
      </c>
      <c r="UYC8" s="354" t="e">
        <f>'[9]15 Yr. Cash Flow'!#REF!</f>
        <v>#REF!</v>
      </c>
      <c r="UYE8" s="354" t="e">
        <f>'[9]15 Yr. Cash Flow'!#REF!</f>
        <v>#REF!</v>
      </c>
      <c r="UYG8" s="354" t="e">
        <f>'[9]15 Yr. Cash Flow'!#REF!</f>
        <v>#REF!</v>
      </c>
      <c r="UYI8" s="354" t="e">
        <f>'[9]15 Yr. Cash Flow'!#REF!</f>
        <v>#REF!</v>
      </c>
      <c r="UYK8" s="354" t="e">
        <f>'[9]15 Yr. Cash Flow'!#REF!</f>
        <v>#REF!</v>
      </c>
      <c r="UYM8" s="354" t="e">
        <f>'[9]15 Yr. Cash Flow'!#REF!</f>
        <v>#REF!</v>
      </c>
      <c r="UYO8" s="354" t="e">
        <f>'[9]15 Yr. Cash Flow'!#REF!</f>
        <v>#REF!</v>
      </c>
      <c r="UYQ8" s="354" t="e">
        <f>'[9]15 Yr. Cash Flow'!#REF!</f>
        <v>#REF!</v>
      </c>
      <c r="UYS8" s="354" t="e">
        <f>'[9]15 Yr. Cash Flow'!#REF!</f>
        <v>#REF!</v>
      </c>
      <c r="UYU8" s="354" t="e">
        <f>'[9]15 Yr. Cash Flow'!#REF!</f>
        <v>#REF!</v>
      </c>
      <c r="UYW8" s="354" t="e">
        <f>'[9]15 Yr. Cash Flow'!#REF!</f>
        <v>#REF!</v>
      </c>
      <c r="UYY8" s="354" t="e">
        <f>'[9]15 Yr. Cash Flow'!#REF!</f>
        <v>#REF!</v>
      </c>
      <c r="UZA8" s="354" t="e">
        <f>'[9]15 Yr. Cash Flow'!#REF!</f>
        <v>#REF!</v>
      </c>
      <c r="UZC8" s="354" t="e">
        <f>'[9]15 Yr. Cash Flow'!#REF!</f>
        <v>#REF!</v>
      </c>
      <c r="UZE8" s="354" t="e">
        <f>'[9]15 Yr. Cash Flow'!#REF!</f>
        <v>#REF!</v>
      </c>
      <c r="UZG8" s="354" t="e">
        <f>'[9]15 Yr. Cash Flow'!#REF!</f>
        <v>#REF!</v>
      </c>
      <c r="UZI8" s="354" t="e">
        <f>'[9]15 Yr. Cash Flow'!#REF!</f>
        <v>#REF!</v>
      </c>
      <c r="UZK8" s="354" t="e">
        <f>'[9]15 Yr. Cash Flow'!#REF!</f>
        <v>#REF!</v>
      </c>
      <c r="UZM8" s="354" t="e">
        <f>'[9]15 Yr. Cash Flow'!#REF!</f>
        <v>#REF!</v>
      </c>
      <c r="UZO8" s="354" t="e">
        <f>'[9]15 Yr. Cash Flow'!#REF!</f>
        <v>#REF!</v>
      </c>
      <c r="UZQ8" s="354" t="e">
        <f>'[9]15 Yr. Cash Flow'!#REF!</f>
        <v>#REF!</v>
      </c>
      <c r="UZS8" s="354" t="e">
        <f>'[9]15 Yr. Cash Flow'!#REF!</f>
        <v>#REF!</v>
      </c>
      <c r="UZU8" s="354" t="e">
        <f>'[9]15 Yr. Cash Flow'!#REF!</f>
        <v>#REF!</v>
      </c>
      <c r="UZW8" s="354" t="e">
        <f>'[9]15 Yr. Cash Flow'!#REF!</f>
        <v>#REF!</v>
      </c>
      <c r="UZY8" s="354" t="e">
        <f>'[9]15 Yr. Cash Flow'!#REF!</f>
        <v>#REF!</v>
      </c>
      <c r="VAA8" s="354" t="e">
        <f>'[9]15 Yr. Cash Flow'!#REF!</f>
        <v>#REF!</v>
      </c>
      <c r="VAC8" s="354" t="e">
        <f>'[9]15 Yr. Cash Flow'!#REF!</f>
        <v>#REF!</v>
      </c>
      <c r="VAE8" s="354" t="e">
        <f>'[9]15 Yr. Cash Flow'!#REF!</f>
        <v>#REF!</v>
      </c>
      <c r="VAG8" s="354" t="e">
        <f>'[9]15 Yr. Cash Flow'!#REF!</f>
        <v>#REF!</v>
      </c>
      <c r="VAI8" s="354" t="e">
        <f>'[9]15 Yr. Cash Flow'!#REF!</f>
        <v>#REF!</v>
      </c>
      <c r="VAK8" s="354" t="e">
        <f>'[9]15 Yr. Cash Flow'!#REF!</f>
        <v>#REF!</v>
      </c>
      <c r="VAM8" s="354" t="e">
        <f>'[9]15 Yr. Cash Flow'!#REF!</f>
        <v>#REF!</v>
      </c>
      <c r="VAO8" s="354" t="e">
        <f>'[9]15 Yr. Cash Flow'!#REF!</f>
        <v>#REF!</v>
      </c>
      <c r="VAQ8" s="354" t="e">
        <f>'[9]15 Yr. Cash Flow'!#REF!</f>
        <v>#REF!</v>
      </c>
      <c r="VAS8" s="354" t="e">
        <f>'[9]15 Yr. Cash Flow'!#REF!</f>
        <v>#REF!</v>
      </c>
      <c r="VAU8" s="354" t="e">
        <f>'[9]15 Yr. Cash Flow'!#REF!</f>
        <v>#REF!</v>
      </c>
      <c r="VAW8" s="354" t="e">
        <f>'[9]15 Yr. Cash Flow'!#REF!</f>
        <v>#REF!</v>
      </c>
      <c r="VAY8" s="354" t="e">
        <f>'[9]15 Yr. Cash Flow'!#REF!</f>
        <v>#REF!</v>
      </c>
      <c r="VBA8" s="354" t="e">
        <f>'[9]15 Yr. Cash Flow'!#REF!</f>
        <v>#REF!</v>
      </c>
      <c r="VBC8" s="354" t="e">
        <f>'[9]15 Yr. Cash Flow'!#REF!</f>
        <v>#REF!</v>
      </c>
      <c r="VBE8" s="354" t="e">
        <f>'[9]15 Yr. Cash Flow'!#REF!</f>
        <v>#REF!</v>
      </c>
      <c r="VBG8" s="354" t="e">
        <f>'[9]15 Yr. Cash Flow'!#REF!</f>
        <v>#REF!</v>
      </c>
      <c r="VBI8" s="354" t="e">
        <f>'[9]15 Yr. Cash Flow'!#REF!</f>
        <v>#REF!</v>
      </c>
      <c r="VBK8" s="354" t="e">
        <f>'[9]15 Yr. Cash Flow'!#REF!</f>
        <v>#REF!</v>
      </c>
      <c r="VBM8" s="354" t="e">
        <f>'[9]15 Yr. Cash Flow'!#REF!</f>
        <v>#REF!</v>
      </c>
      <c r="VBO8" s="354" t="e">
        <f>'[9]15 Yr. Cash Flow'!#REF!</f>
        <v>#REF!</v>
      </c>
      <c r="VBQ8" s="354" t="e">
        <f>'[9]15 Yr. Cash Flow'!#REF!</f>
        <v>#REF!</v>
      </c>
      <c r="VBS8" s="354" t="e">
        <f>'[9]15 Yr. Cash Flow'!#REF!</f>
        <v>#REF!</v>
      </c>
      <c r="VBU8" s="354" t="e">
        <f>'[9]15 Yr. Cash Flow'!#REF!</f>
        <v>#REF!</v>
      </c>
      <c r="VBW8" s="354" t="e">
        <f>'[9]15 Yr. Cash Flow'!#REF!</f>
        <v>#REF!</v>
      </c>
      <c r="VBY8" s="354" t="e">
        <f>'[9]15 Yr. Cash Flow'!#REF!</f>
        <v>#REF!</v>
      </c>
      <c r="VCA8" s="354" t="e">
        <f>'[9]15 Yr. Cash Flow'!#REF!</f>
        <v>#REF!</v>
      </c>
      <c r="VCC8" s="354" t="e">
        <f>'[9]15 Yr. Cash Flow'!#REF!</f>
        <v>#REF!</v>
      </c>
      <c r="VCE8" s="354" t="e">
        <f>'[9]15 Yr. Cash Flow'!#REF!</f>
        <v>#REF!</v>
      </c>
      <c r="VCG8" s="354" t="e">
        <f>'[9]15 Yr. Cash Flow'!#REF!</f>
        <v>#REF!</v>
      </c>
      <c r="VCI8" s="354" t="e">
        <f>'[9]15 Yr. Cash Flow'!#REF!</f>
        <v>#REF!</v>
      </c>
      <c r="VCK8" s="354" t="e">
        <f>'[9]15 Yr. Cash Flow'!#REF!</f>
        <v>#REF!</v>
      </c>
      <c r="VCM8" s="354" t="e">
        <f>'[9]15 Yr. Cash Flow'!#REF!</f>
        <v>#REF!</v>
      </c>
      <c r="VCO8" s="354" t="e">
        <f>'[9]15 Yr. Cash Flow'!#REF!</f>
        <v>#REF!</v>
      </c>
      <c r="VCQ8" s="354" t="e">
        <f>'[9]15 Yr. Cash Flow'!#REF!</f>
        <v>#REF!</v>
      </c>
      <c r="VCS8" s="354" t="e">
        <f>'[9]15 Yr. Cash Flow'!#REF!</f>
        <v>#REF!</v>
      </c>
      <c r="VCU8" s="354" t="e">
        <f>'[9]15 Yr. Cash Flow'!#REF!</f>
        <v>#REF!</v>
      </c>
      <c r="VCW8" s="354" t="e">
        <f>'[9]15 Yr. Cash Flow'!#REF!</f>
        <v>#REF!</v>
      </c>
      <c r="VCY8" s="354" t="e">
        <f>'[9]15 Yr. Cash Flow'!#REF!</f>
        <v>#REF!</v>
      </c>
      <c r="VDA8" s="354" t="e">
        <f>'[9]15 Yr. Cash Flow'!#REF!</f>
        <v>#REF!</v>
      </c>
      <c r="VDC8" s="354" t="e">
        <f>'[9]15 Yr. Cash Flow'!#REF!</f>
        <v>#REF!</v>
      </c>
      <c r="VDE8" s="354" t="e">
        <f>'[9]15 Yr. Cash Flow'!#REF!</f>
        <v>#REF!</v>
      </c>
      <c r="VDG8" s="354" t="e">
        <f>'[9]15 Yr. Cash Flow'!#REF!</f>
        <v>#REF!</v>
      </c>
      <c r="VDI8" s="354" t="e">
        <f>'[9]15 Yr. Cash Flow'!#REF!</f>
        <v>#REF!</v>
      </c>
      <c r="VDK8" s="354" t="e">
        <f>'[9]15 Yr. Cash Flow'!#REF!</f>
        <v>#REF!</v>
      </c>
      <c r="VDM8" s="354" t="e">
        <f>'[9]15 Yr. Cash Flow'!#REF!</f>
        <v>#REF!</v>
      </c>
      <c r="VDO8" s="354" t="e">
        <f>'[9]15 Yr. Cash Flow'!#REF!</f>
        <v>#REF!</v>
      </c>
      <c r="VDQ8" s="354" t="e">
        <f>'[9]15 Yr. Cash Flow'!#REF!</f>
        <v>#REF!</v>
      </c>
      <c r="VDS8" s="354" t="e">
        <f>'[9]15 Yr. Cash Flow'!#REF!</f>
        <v>#REF!</v>
      </c>
      <c r="VDU8" s="354" t="e">
        <f>'[9]15 Yr. Cash Flow'!#REF!</f>
        <v>#REF!</v>
      </c>
      <c r="VDW8" s="354" t="e">
        <f>'[9]15 Yr. Cash Flow'!#REF!</f>
        <v>#REF!</v>
      </c>
      <c r="VDY8" s="354" t="e">
        <f>'[9]15 Yr. Cash Flow'!#REF!</f>
        <v>#REF!</v>
      </c>
      <c r="VEA8" s="354" t="e">
        <f>'[9]15 Yr. Cash Flow'!#REF!</f>
        <v>#REF!</v>
      </c>
      <c r="VEC8" s="354" t="e">
        <f>'[9]15 Yr. Cash Flow'!#REF!</f>
        <v>#REF!</v>
      </c>
      <c r="VEE8" s="354" t="e">
        <f>'[9]15 Yr. Cash Flow'!#REF!</f>
        <v>#REF!</v>
      </c>
      <c r="VEG8" s="354" t="e">
        <f>'[9]15 Yr. Cash Flow'!#REF!</f>
        <v>#REF!</v>
      </c>
      <c r="VEI8" s="354" t="e">
        <f>'[9]15 Yr. Cash Flow'!#REF!</f>
        <v>#REF!</v>
      </c>
      <c r="VEK8" s="354" t="e">
        <f>'[9]15 Yr. Cash Flow'!#REF!</f>
        <v>#REF!</v>
      </c>
      <c r="VEM8" s="354" t="e">
        <f>'[9]15 Yr. Cash Flow'!#REF!</f>
        <v>#REF!</v>
      </c>
      <c r="VEO8" s="354" t="e">
        <f>'[9]15 Yr. Cash Flow'!#REF!</f>
        <v>#REF!</v>
      </c>
      <c r="VEQ8" s="354" t="e">
        <f>'[9]15 Yr. Cash Flow'!#REF!</f>
        <v>#REF!</v>
      </c>
      <c r="VES8" s="354" t="e">
        <f>'[9]15 Yr. Cash Flow'!#REF!</f>
        <v>#REF!</v>
      </c>
      <c r="VEU8" s="354" t="e">
        <f>'[9]15 Yr. Cash Flow'!#REF!</f>
        <v>#REF!</v>
      </c>
      <c r="VEW8" s="354" t="e">
        <f>'[9]15 Yr. Cash Flow'!#REF!</f>
        <v>#REF!</v>
      </c>
      <c r="VEY8" s="354" t="e">
        <f>'[9]15 Yr. Cash Flow'!#REF!</f>
        <v>#REF!</v>
      </c>
      <c r="VFA8" s="354" t="e">
        <f>'[9]15 Yr. Cash Flow'!#REF!</f>
        <v>#REF!</v>
      </c>
      <c r="VFC8" s="354" t="e">
        <f>'[9]15 Yr. Cash Flow'!#REF!</f>
        <v>#REF!</v>
      </c>
      <c r="VFE8" s="354" t="e">
        <f>'[9]15 Yr. Cash Flow'!#REF!</f>
        <v>#REF!</v>
      </c>
      <c r="VFG8" s="354" t="e">
        <f>'[9]15 Yr. Cash Flow'!#REF!</f>
        <v>#REF!</v>
      </c>
      <c r="VFI8" s="354" t="e">
        <f>'[9]15 Yr. Cash Flow'!#REF!</f>
        <v>#REF!</v>
      </c>
      <c r="VFK8" s="354" t="e">
        <f>'[9]15 Yr. Cash Flow'!#REF!</f>
        <v>#REF!</v>
      </c>
      <c r="VFM8" s="354" t="e">
        <f>'[9]15 Yr. Cash Flow'!#REF!</f>
        <v>#REF!</v>
      </c>
      <c r="VFO8" s="354" t="e">
        <f>'[9]15 Yr. Cash Flow'!#REF!</f>
        <v>#REF!</v>
      </c>
      <c r="VFQ8" s="354" t="e">
        <f>'[9]15 Yr. Cash Flow'!#REF!</f>
        <v>#REF!</v>
      </c>
      <c r="VFS8" s="354" t="e">
        <f>'[9]15 Yr. Cash Flow'!#REF!</f>
        <v>#REF!</v>
      </c>
      <c r="VFU8" s="354" t="e">
        <f>'[9]15 Yr. Cash Flow'!#REF!</f>
        <v>#REF!</v>
      </c>
      <c r="VFW8" s="354" t="e">
        <f>'[9]15 Yr. Cash Flow'!#REF!</f>
        <v>#REF!</v>
      </c>
      <c r="VFY8" s="354" t="e">
        <f>'[9]15 Yr. Cash Flow'!#REF!</f>
        <v>#REF!</v>
      </c>
      <c r="VGA8" s="354" t="e">
        <f>'[9]15 Yr. Cash Flow'!#REF!</f>
        <v>#REF!</v>
      </c>
      <c r="VGC8" s="354" t="e">
        <f>'[9]15 Yr. Cash Flow'!#REF!</f>
        <v>#REF!</v>
      </c>
      <c r="VGE8" s="354" t="e">
        <f>'[9]15 Yr. Cash Flow'!#REF!</f>
        <v>#REF!</v>
      </c>
      <c r="VGG8" s="354" t="e">
        <f>'[9]15 Yr. Cash Flow'!#REF!</f>
        <v>#REF!</v>
      </c>
      <c r="VGI8" s="354" t="e">
        <f>'[9]15 Yr. Cash Flow'!#REF!</f>
        <v>#REF!</v>
      </c>
      <c r="VGK8" s="354" t="e">
        <f>'[9]15 Yr. Cash Flow'!#REF!</f>
        <v>#REF!</v>
      </c>
      <c r="VGM8" s="354" t="e">
        <f>'[9]15 Yr. Cash Flow'!#REF!</f>
        <v>#REF!</v>
      </c>
      <c r="VGO8" s="354" t="e">
        <f>'[9]15 Yr. Cash Flow'!#REF!</f>
        <v>#REF!</v>
      </c>
      <c r="VGQ8" s="354" t="e">
        <f>'[9]15 Yr. Cash Flow'!#REF!</f>
        <v>#REF!</v>
      </c>
      <c r="VGS8" s="354" t="e">
        <f>'[9]15 Yr. Cash Flow'!#REF!</f>
        <v>#REF!</v>
      </c>
      <c r="VGU8" s="354" t="e">
        <f>'[9]15 Yr. Cash Flow'!#REF!</f>
        <v>#REF!</v>
      </c>
      <c r="VGW8" s="354" t="e">
        <f>'[9]15 Yr. Cash Flow'!#REF!</f>
        <v>#REF!</v>
      </c>
      <c r="VGY8" s="354" t="e">
        <f>'[9]15 Yr. Cash Flow'!#REF!</f>
        <v>#REF!</v>
      </c>
      <c r="VHA8" s="354" t="e">
        <f>'[9]15 Yr. Cash Flow'!#REF!</f>
        <v>#REF!</v>
      </c>
      <c r="VHC8" s="354" t="e">
        <f>'[9]15 Yr. Cash Flow'!#REF!</f>
        <v>#REF!</v>
      </c>
      <c r="VHE8" s="354" t="e">
        <f>'[9]15 Yr. Cash Flow'!#REF!</f>
        <v>#REF!</v>
      </c>
      <c r="VHG8" s="354" t="e">
        <f>'[9]15 Yr. Cash Flow'!#REF!</f>
        <v>#REF!</v>
      </c>
      <c r="VHI8" s="354" t="e">
        <f>'[9]15 Yr. Cash Flow'!#REF!</f>
        <v>#REF!</v>
      </c>
      <c r="VHK8" s="354" t="e">
        <f>'[9]15 Yr. Cash Flow'!#REF!</f>
        <v>#REF!</v>
      </c>
      <c r="VHM8" s="354" t="e">
        <f>'[9]15 Yr. Cash Flow'!#REF!</f>
        <v>#REF!</v>
      </c>
      <c r="VHO8" s="354" t="e">
        <f>'[9]15 Yr. Cash Flow'!#REF!</f>
        <v>#REF!</v>
      </c>
      <c r="VHQ8" s="354" t="e">
        <f>'[9]15 Yr. Cash Flow'!#REF!</f>
        <v>#REF!</v>
      </c>
      <c r="VHS8" s="354" t="e">
        <f>'[9]15 Yr. Cash Flow'!#REF!</f>
        <v>#REF!</v>
      </c>
      <c r="VHU8" s="354" t="e">
        <f>'[9]15 Yr. Cash Flow'!#REF!</f>
        <v>#REF!</v>
      </c>
      <c r="VHW8" s="354" t="e">
        <f>'[9]15 Yr. Cash Flow'!#REF!</f>
        <v>#REF!</v>
      </c>
      <c r="VHY8" s="354" t="e">
        <f>'[9]15 Yr. Cash Flow'!#REF!</f>
        <v>#REF!</v>
      </c>
      <c r="VIA8" s="354" t="e">
        <f>'[9]15 Yr. Cash Flow'!#REF!</f>
        <v>#REF!</v>
      </c>
      <c r="VIC8" s="354" t="e">
        <f>'[9]15 Yr. Cash Flow'!#REF!</f>
        <v>#REF!</v>
      </c>
      <c r="VIE8" s="354" t="e">
        <f>'[9]15 Yr. Cash Flow'!#REF!</f>
        <v>#REF!</v>
      </c>
      <c r="VIG8" s="354" t="e">
        <f>'[9]15 Yr. Cash Flow'!#REF!</f>
        <v>#REF!</v>
      </c>
      <c r="VII8" s="354" t="e">
        <f>'[9]15 Yr. Cash Flow'!#REF!</f>
        <v>#REF!</v>
      </c>
      <c r="VIK8" s="354" t="e">
        <f>'[9]15 Yr. Cash Flow'!#REF!</f>
        <v>#REF!</v>
      </c>
      <c r="VIM8" s="354" t="e">
        <f>'[9]15 Yr. Cash Flow'!#REF!</f>
        <v>#REF!</v>
      </c>
      <c r="VIO8" s="354" t="e">
        <f>'[9]15 Yr. Cash Flow'!#REF!</f>
        <v>#REF!</v>
      </c>
      <c r="VIQ8" s="354" t="e">
        <f>'[9]15 Yr. Cash Flow'!#REF!</f>
        <v>#REF!</v>
      </c>
      <c r="VIS8" s="354" t="e">
        <f>'[9]15 Yr. Cash Flow'!#REF!</f>
        <v>#REF!</v>
      </c>
      <c r="VIU8" s="354" t="e">
        <f>'[9]15 Yr. Cash Flow'!#REF!</f>
        <v>#REF!</v>
      </c>
      <c r="VIW8" s="354" t="e">
        <f>'[9]15 Yr. Cash Flow'!#REF!</f>
        <v>#REF!</v>
      </c>
      <c r="VIY8" s="354" t="e">
        <f>'[9]15 Yr. Cash Flow'!#REF!</f>
        <v>#REF!</v>
      </c>
      <c r="VJA8" s="354" t="e">
        <f>'[9]15 Yr. Cash Flow'!#REF!</f>
        <v>#REF!</v>
      </c>
      <c r="VJC8" s="354" t="e">
        <f>'[9]15 Yr. Cash Flow'!#REF!</f>
        <v>#REF!</v>
      </c>
      <c r="VJE8" s="354" t="e">
        <f>'[9]15 Yr. Cash Flow'!#REF!</f>
        <v>#REF!</v>
      </c>
      <c r="VJG8" s="354" t="e">
        <f>'[9]15 Yr. Cash Flow'!#REF!</f>
        <v>#REF!</v>
      </c>
      <c r="VJI8" s="354" t="e">
        <f>'[9]15 Yr. Cash Flow'!#REF!</f>
        <v>#REF!</v>
      </c>
      <c r="VJK8" s="354" t="e">
        <f>'[9]15 Yr. Cash Flow'!#REF!</f>
        <v>#REF!</v>
      </c>
      <c r="VJM8" s="354" t="e">
        <f>'[9]15 Yr. Cash Flow'!#REF!</f>
        <v>#REF!</v>
      </c>
      <c r="VJO8" s="354" t="e">
        <f>'[9]15 Yr. Cash Flow'!#REF!</f>
        <v>#REF!</v>
      </c>
      <c r="VJQ8" s="354" t="e">
        <f>'[9]15 Yr. Cash Flow'!#REF!</f>
        <v>#REF!</v>
      </c>
      <c r="VJS8" s="354" t="e">
        <f>'[9]15 Yr. Cash Flow'!#REF!</f>
        <v>#REF!</v>
      </c>
      <c r="VJU8" s="354" t="e">
        <f>'[9]15 Yr. Cash Flow'!#REF!</f>
        <v>#REF!</v>
      </c>
      <c r="VJW8" s="354" t="e">
        <f>'[9]15 Yr. Cash Flow'!#REF!</f>
        <v>#REF!</v>
      </c>
      <c r="VJY8" s="354" t="e">
        <f>'[9]15 Yr. Cash Flow'!#REF!</f>
        <v>#REF!</v>
      </c>
      <c r="VKA8" s="354" t="e">
        <f>'[9]15 Yr. Cash Flow'!#REF!</f>
        <v>#REF!</v>
      </c>
      <c r="VKC8" s="354" t="e">
        <f>'[9]15 Yr. Cash Flow'!#REF!</f>
        <v>#REF!</v>
      </c>
      <c r="VKE8" s="354" t="e">
        <f>'[9]15 Yr. Cash Flow'!#REF!</f>
        <v>#REF!</v>
      </c>
      <c r="VKG8" s="354" t="e">
        <f>'[9]15 Yr. Cash Flow'!#REF!</f>
        <v>#REF!</v>
      </c>
      <c r="VKI8" s="354" t="e">
        <f>'[9]15 Yr. Cash Flow'!#REF!</f>
        <v>#REF!</v>
      </c>
      <c r="VKK8" s="354" t="e">
        <f>'[9]15 Yr. Cash Flow'!#REF!</f>
        <v>#REF!</v>
      </c>
      <c r="VKM8" s="354" t="e">
        <f>'[9]15 Yr. Cash Flow'!#REF!</f>
        <v>#REF!</v>
      </c>
      <c r="VKO8" s="354" t="e">
        <f>'[9]15 Yr. Cash Flow'!#REF!</f>
        <v>#REF!</v>
      </c>
      <c r="VKQ8" s="354" t="e">
        <f>'[9]15 Yr. Cash Flow'!#REF!</f>
        <v>#REF!</v>
      </c>
      <c r="VKS8" s="354" t="e">
        <f>'[9]15 Yr. Cash Flow'!#REF!</f>
        <v>#REF!</v>
      </c>
      <c r="VKU8" s="354" t="e">
        <f>'[9]15 Yr. Cash Flow'!#REF!</f>
        <v>#REF!</v>
      </c>
      <c r="VKW8" s="354" t="e">
        <f>'[9]15 Yr. Cash Flow'!#REF!</f>
        <v>#REF!</v>
      </c>
      <c r="VKY8" s="354" t="e">
        <f>'[9]15 Yr. Cash Flow'!#REF!</f>
        <v>#REF!</v>
      </c>
      <c r="VLA8" s="354" t="e">
        <f>'[9]15 Yr. Cash Flow'!#REF!</f>
        <v>#REF!</v>
      </c>
      <c r="VLC8" s="354" t="e">
        <f>'[9]15 Yr. Cash Flow'!#REF!</f>
        <v>#REF!</v>
      </c>
      <c r="VLE8" s="354" t="e">
        <f>'[9]15 Yr. Cash Flow'!#REF!</f>
        <v>#REF!</v>
      </c>
      <c r="VLG8" s="354" t="e">
        <f>'[9]15 Yr. Cash Flow'!#REF!</f>
        <v>#REF!</v>
      </c>
      <c r="VLI8" s="354" t="e">
        <f>'[9]15 Yr. Cash Flow'!#REF!</f>
        <v>#REF!</v>
      </c>
      <c r="VLK8" s="354" t="e">
        <f>'[9]15 Yr. Cash Flow'!#REF!</f>
        <v>#REF!</v>
      </c>
      <c r="VLM8" s="354" t="e">
        <f>'[9]15 Yr. Cash Flow'!#REF!</f>
        <v>#REF!</v>
      </c>
      <c r="VLO8" s="354" t="e">
        <f>'[9]15 Yr. Cash Flow'!#REF!</f>
        <v>#REF!</v>
      </c>
      <c r="VLQ8" s="354" t="e">
        <f>'[9]15 Yr. Cash Flow'!#REF!</f>
        <v>#REF!</v>
      </c>
      <c r="VLS8" s="354" t="e">
        <f>'[9]15 Yr. Cash Flow'!#REF!</f>
        <v>#REF!</v>
      </c>
      <c r="VLU8" s="354" t="e">
        <f>'[9]15 Yr. Cash Flow'!#REF!</f>
        <v>#REF!</v>
      </c>
      <c r="VLW8" s="354" t="e">
        <f>'[9]15 Yr. Cash Flow'!#REF!</f>
        <v>#REF!</v>
      </c>
      <c r="VLY8" s="354" t="e">
        <f>'[9]15 Yr. Cash Flow'!#REF!</f>
        <v>#REF!</v>
      </c>
      <c r="VMA8" s="354" t="e">
        <f>'[9]15 Yr. Cash Flow'!#REF!</f>
        <v>#REF!</v>
      </c>
      <c r="VMC8" s="354" t="e">
        <f>'[9]15 Yr. Cash Flow'!#REF!</f>
        <v>#REF!</v>
      </c>
      <c r="VME8" s="354" t="e">
        <f>'[9]15 Yr. Cash Flow'!#REF!</f>
        <v>#REF!</v>
      </c>
      <c r="VMG8" s="354" t="e">
        <f>'[9]15 Yr. Cash Flow'!#REF!</f>
        <v>#REF!</v>
      </c>
      <c r="VMI8" s="354" t="e">
        <f>'[9]15 Yr. Cash Flow'!#REF!</f>
        <v>#REF!</v>
      </c>
      <c r="VMK8" s="354" t="e">
        <f>'[9]15 Yr. Cash Flow'!#REF!</f>
        <v>#REF!</v>
      </c>
      <c r="VMM8" s="354" t="e">
        <f>'[9]15 Yr. Cash Flow'!#REF!</f>
        <v>#REF!</v>
      </c>
      <c r="VMO8" s="354" t="e">
        <f>'[9]15 Yr. Cash Flow'!#REF!</f>
        <v>#REF!</v>
      </c>
      <c r="VMQ8" s="354" t="e">
        <f>'[9]15 Yr. Cash Flow'!#REF!</f>
        <v>#REF!</v>
      </c>
      <c r="VMS8" s="354" t="e">
        <f>'[9]15 Yr. Cash Flow'!#REF!</f>
        <v>#REF!</v>
      </c>
      <c r="VMU8" s="354" t="e">
        <f>'[9]15 Yr. Cash Flow'!#REF!</f>
        <v>#REF!</v>
      </c>
      <c r="VMW8" s="354" t="e">
        <f>'[9]15 Yr. Cash Flow'!#REF!</f>
        <v>#REF!</v>
      </c>
      <c r="VMY8" s="354" t="e">
        <f>'[9]15 Yr. Cash Flow'!#REF!</f>
        <v>#REF!</v>
      </c>
      <c r="VNA8" s="354" t="e">
        <f>'[9]15 Yr. Cash Flow'!#REF!</f>
        <v>#REF!</v>
      </c>
      <c r="VNC8" s="354" t="e">
        <f>'[9]15 Yr. Cash Flow'!#REF!</f>
        <v>#REF!</v>
      </c>
      <c r="VNE8" s="354" t="e">
        <f>'[9]15 Yr. Cash Flow'!#REF!</f>
        <v>#REF!</v>
      </c>
      <c r="VNG8" s="354" t="e">
        <f>'[9]15 Yr. Cash Flow'!#REF!</f>
        <v>#REF!</v>
      </c>
      <c r="VNI8" s="354" t="e">
        <f>'[9]15 Yr. Cash Flow'!#REF!</f>
        <v>#REF!</v>
      </c>
      <c r="VNK8" s="354" t="e">
        <f>'[9]15 Yr. Cash Flow'!#REF!</f>
        <v>#REF!</v>
      </c>
      <c r="VNM8" s="354" t="e">
        <f>'[9]15 Yr. Cash Flow'!#REF!</f>
        <v>#REF!</v>
      </c>
      <c r="VNO8" s="354" t="e">
        <f>'[9]15 Yr. Cash Flow'!#REF!</f>
        <v>#REF!</v>
      </c>
      <c r="VNQ8" s="354" t="e">
        <f>'[9]15 Yr. Cash Flow'!#REF!</f>
        <v>#REF!</v>
      </c>
      <c r="VNS8" s="354" t="e">
        <f>'[9]15 Yr. Cash Flow'!#REF!</f>
        <v>#REF!</v>
      </c>
      <c r="VNU8" s="354" t="e">
        <f>'[9]15 Yr. Cash Flow'!#REF!</f>
        <v>#REF!</v>
      </c>
      <c r="VNW8" s="354" t="e">
        <f>'[9]15 Yr. Cash Flow'!#REF!</f>
        <v>#REF!</v>
      </c>
      <c r="VNY8" s="354" t="e">
        <f>'[9]15 Yr. Cash Flow'!#REF!</f>
        <v>#REF!</v>
      </c>
      <c r="VOA8" s="354" t="e">
        <f>'[9]15 Yr. Cash Flow'!#REF!</f>
        <v>#REF!</v>
      </c>
      <c r="VOC8" s="354" t="e">
        <f>'[9]15 Yr. Cash Flow'!#REF!</f>
        <v>#REF!</v>
      </c>
      <c r="VOE8" s="354" t="e">
        <f>'[9]15 Yr. Cash Flow'!#REF!</f>
        <v>#REF!</v>
      </c>
      <c r="VOG8" s="354" t="e">
        <f>'[9]15 Yr. Cash Flow'!#REF!</f>
        <v>#REF!</v>
      </c>
      <c r="VOI8" s="354" t="e">
        <f>'[9]15 Yr. Cash Flow'!#REF!</f>
        <v>#REF!</v>
      </c>
      <c r="VOK8" s="354" t="e">
        <f>'[9]15 Yr. Cash Flow'!#REF!</f>
        <v>#REF!</v>
      </c>
      <c r="VOM8" s="354" t="e">
        <f>'[9]15 Yr. Cash Flow'!#REF!</f>
        <v>#REF!</v>
      </c>
      <c r="VOO8" s="354" t="e">
        <f>'[9]15 Yr. Cash Flow'!#REF!</f>
        <v>#REF!</v>
      </c>
      <c r="VOQ8" s="354" t="e">
        <f>'[9]15 Yr. Cash Flow'!#REF!</f>
        <v>#REF!</v>
      </c>
      <c r="VOS8" s="354" t="e">
        <f>'[9]15 Yr. Cash Flow'!#REF!</f>
        <v>#REF!</v>
      </c>
      <c r="VOU8" s="354" t="e">
        <f>'[9]15 Yr. Cash Flow'!#REF!</f>
        <v>#REF!</v>
      </c>
      <c r="VOW8" s="354" t="e">
        <f>'[9]15 Yr. Cash Flow'!#REF!</f>
        <v>#REF!</v>
      </c>
      <c r="VOY8" s="354" t="e">
        <f>'[9]15 Yr. Cash Flow'!#REF!</f>
        <v>#REF!</v>
      </c>
      <c r="VPA8" s="354" t="e">
        <f>'[9]15 Yr. Cash Flow'!#REF!</f>
        <v>#REF!</v>
      </c>
      <c r="VPC8" s="354" t="e">
        <f>'[9]15 Yr. Cash Flow'!#REF!</f>
        <v>#REF!</v>
      </c>
      <c r="VPE8" s="354" t="e">
        <f>'[9]15 Yr. Cash Flow'!#REF!</f>
        <v>#REF!</v>
      </c>
      <c r="VPG8" s="354" t="e">
        <f>'[9]15 Yr. Cash Flow'!#REF!</f>
        <v>#REF!</v>
      </c>
      <c r="VPI8" s="354" t="e">
        <f>'[9]15 Yr. Cash Flow'!#REF!</f>
        <v>#REF!</v>
      </c>
      <c r="VPK8" s="354" t="e">
        <f>'[9]15 Yr. Cash Flow'!#REF!</f>
        <v>#REF!</v>
      </c>
      <c r="VPM8" s="354" t="e">
        <f>'[9]15 Yr. Cash Flow'!#REF!</f>
        <v>#REF!</v>
      </c>
      <c r="VPO8" s="354" t="e">
        <f>'[9]15 Yr. Cash Flow'!#REF!</f>
        <v>#REF!</v>
      </c>
      <c r="VPQ8" s="354" t="e">
        <f>'[9]15 Yr. Cash Flow'!#REF!</f>
        <v>#REF!</v>
      </c>
      <c r="VPS8" s="354" t="e">
        <f>'[9]15 Yr. Cash Flow'!#REF!</f>
        <v>#REF!</v>
      </c>
      <c r="VPU8" s="354" t="e">
        <f>'[9]15 Yr. Cash Flow'!#REF!</f>
        <v>#REF!</v>
      </c>
      <c r="VPW8" s="354" t="e">
        <f>'[9]15 Yr. Cash Flow'!#REF!</f>
        <v>#REF!</v>
      </c>
      <c r="VPY8" s="354" t="e">
        <f>'[9]15 Yr. Cash Flow'!#REF!</f>
        <v>#REF!</v>
      </c>
      <c r="VQA8" s="354" t="e">
        <f>'[9]15 Yr. Cash Flow'!#REF!</f>
        <v>#REF!</v>
      </c>
      <c r="VQC8" s="354" t="e">
        <f>'[9]15 Yr. Cash Flow'!#REF!</f>
        <v>#REF!</v>
      </c>
      <c r="VQE8" s="354" t="e">
        <f>'[9]15 Yr. Cash Flow'!#REF!</f>
        <v>#REF!</v>
      </c>
      <c r="VQG8" s="354" t="e">
        <f>'[9]15 Yr. Cash Flow'!#REF!</f>
        <v>#REF!</v>
      </c>
      <c r="VQI8" s="354" t="e">
        <f>'[9]15 Yr. Cash Flow'!#REF!</f>
        <v>#REF!</v>
      </c>
      <c r="VQK8" s="354" t="e">
        <f>'[9]15 Yr. Cash Flow'!#REF!</f>
        <v>#REF!</v>
      </c>
      <c r="VQM8" s="354" t="e">
        <f>'[9]15 Yr. Cash Flow'!#REF!</f>
        <v>#REF!</v>
      </c>
      <c r="VQO8" s="354" t="e">
        <f>'[9]15 Yr. Cash Flow'!#REF!</f>
        <v>#REF!</v>
      </c>
      <c r="VQQ8" s="354" t="e">
        <f>'[9]15 Yr. Cash Flow'!#REF!</f>
        <v>#REF!</v>
      </c>
      <c r="VQS8" s="354" t="e">
        <f>'[9]15 Yr. Cash Flow'!#REF!</f>
        <v>#REF!</v>
      </c>
      <c r="VQU8" s="354" t="e">
        <f>'[9]15 Yr. Cash Flow'!#REF!</f>
        <v>#REF!</v>
      </c>
      <c r="VQW8" s="354" t="e">
        <f>'[9]15 Yr. Cash Flow'!#REF!</f>
        <v>#REF!</v>
      </c>
      <c r="VQY8" s="354" t="e">
        <f>'[9]15 Yr. Cash Flow'!#REF!</f>
        <v>#REF!</v>
      </c>
      <c r="VRA8" s="354" t="e">
        <f>'[9]15 Yr. Cash Flow'!#REF!</f>
        <v>#REF!</v>
      </c>
      <c r="VRC8" s="354" t="e">
        <f>'[9]15 Yr. Cash Flow'!#REF!</f>
        <v>#REF!</v>
      </c>
      <c r="VRE8" s="354" t="e">
        <f>'[9]15 Yr. Cash Flow'!#REF!</f>
        <v>#REF!</v>
      </c>
      <c r="VRG8" s="354" t="e">
        <f>'[9]15 Yr. Cash Flow'!#REF!</f>
        <v>#REF!</v>
      </c>
      <c r="VRI8" s="354" t="e">
        <f>'[9]15 Yr. Cash Flow'!#REF!</f>
        <v>#REF!</v>
      </c>
      <c r="VRK8" s="354" t="e">
        <f>'[9]15 Yr. Cash Flow'!#REF!</f>
        <v>#REF!</v>
      </c>
      <c r="VRM8" s="354" t="e">
        <f>'[9]15 Yr. Cash Flow'!#REF!</f>
        <v>#REF!</v>
      </c>
      <c r="VRO8" s="354" t="e">
        <f>'[9]15 Yr. Cash Flow'!#REF!</f>
        <v>#REF!</v>
      </c>
      <c r="VRQ8" s="354" t="e">
        <f>'[9]15 Yr. Cash Flow'!#REF!</f>
        <v>#REF!</v>
      </c>
      <c r="VRS8" s="354" t="e">
        <f>'[9]15 Yr. Cash Flow'!#REF!</f>
        <v>#REF!</v>
      </c>
      <c r="VRU8" s="354" t="e">
        <f>'[9]15 Yr. Cash Flow'!#REF!</f>
        <v>#REF!</v>
      </c>
      <c r="VRW8" s="354" t="e">
        <f>'[9]15 Yr. Cash Flow'!#REF!</f>
        <v>#REF!</v>
      </c>
      <c r="VRY8" s="354" t="e">
        <f>'[9]15 Yr. Cash Flow'!#REF!</f>
        <v>#REF!</v>
      </c>
      <c r="VSA8" s="354" t="e">
        <f>'[9]15 Yr. Cash Flow'!#REF!</f>
        <v>#REF!</v>
      </c>
      <c r="VSC8" s="354" t="e">
        <f>'[9]15 Yr. Cash Flow'!#REF!</f>
        <v>#REF!</v>
      </c>
      <c r="VSE8" s="354" t="e">
        <f>'[9]15 Yr. Cash Flow'!#REF!</f>
        <v>#REF!</v>
      </c>
      <c r="VSG8" s="354" t="e">
        <f>'[9]15 Yr. Cash Flow'!#REF!</f>
        <v>#REF!</v>
      </c>
      <c r="VSI8" s="354" t="e">
        <f>'[9]15 Yr. Cash Flow'!#REF!</f>
        <v>#REF!</v>
      </c>
      <c r="VSK8" s="354" t="e">
        <f>'[9]15 Yr. Cash Flow'!#REF!</f>
        <v>#REF!</v>
      </c>
      <c r="VSM8" s="354" t="e">
        <f>'[9]15 Yr. Cash Flow'!#REF!</f>
        <v>#REF!</v>
      </c>
      <c r="VSO8" s="354" t="e">
        <f>'[9]15 Yr. Cash Flow'!#REF!</f>
        <v>#REF!</v>
      </c>
      <c r="VSQ8" s="354" t="e">
        <f>'[9]15 Yr. Cash Flow'!#REF!</f>
        <v>#REF!</v>
      </c>
      <c r="VSS8" s="354" t="e">
        <f>'[9]15 Yr. Cash Flow'!#REF!</f>
        <v>#REF!</v>
      </c>
      <c r="VSU8" s="354" t="e">
        <f>'[9]15 Yr. Cash Flow'!#REF!</f>
        <v>#REF!</v>
      </c>
      <c r="VSW8" s="354" t="e">
        <f>'[9]15 Yr. Cash Flow'!#REF!</f>
        <v>#REF!</v>
      </c>
      <c r="VSY8" s="354" t="e">
        <f>'[9]15 Yr. Cash Flow'!#REF!</f>
        <v>#REF!</v>
      </c>
      <c r="VTA8" s="354" t="e">
        <f>'[9]15 Yr. Cash Flow'!#REF!</f>
        <v>#REF!</v>
      </c>
      <c r="VTC8" s="354" t="e">
        <f>'[9]15 Yr. Cash Flow'!#REF!</f>
        <v>#REF!</v>
      </c>
      <c r="VTE8" s="354" t="e">
        <f>'[9]15 Yr. Cash Flow'!#REF!</f>
        <v>#REF!</v>
      </c>
      <c r="VTG8" s="354" t="e">
        <f>'[9]15 Yr. Cash Flow'!#REF!</f>
        <v>#REF!</v>
      </c>
      <c r="VTI8" s="354" t="e">
        <f>'[9]15 Yr. Cash Flow'!#REF!</f>
        <v>#REF!</v>
      </c>
      <c r="VTK8" s="354" t="e">
        <f>'[9]15 Yr. Cash Flow'!#REF!</f>
        <v>#REF!</v>
      </c>
      <c r="VTM8" s="354" t="e">
        <f>'[9]15 Yr. Cash Flow'!#REF!</f>
        <v>#REF!</v>
      </c>
      <c r="VTO8" s="354" t="e">
        <f>'[9]15 Yr. Cash Flow'!#REF!</f>
        <v>#REF!</v>
      </c>
      <c r="VTQ8" s="354" t="e">
        <f>'[9]15 Yr. Cash Flow'!#REF!</f>
        <v>#REF!</v>
      </c>
      <c r="VTS8" s="354" t="e">
        <f>'[9]15 Yr. Cash Flow'!#REF!</f>
        <v>#REF!</v>
      </c>
      <c r="VTU8" s="354" t="e">
        <f>'[9]15 Yr. Cash Flow'!#REF!</f>
        <v>#REF!</v>
      </c>
      <c r="VTW8" s="354" t="e">
        <f>'[9]15 Yr. Cash Flow'!#REF!</f>
        <v>#REF!</v>
      </c>
      <c r="VTY8" s="354" t="e">
        <f>'[9]15 Yr. Cash Flow'!#REF!</f>
        <v>#REF!</v>
      </c>
      <c r="VUA8" s="354" t="e">
        <f>'[9]15 Yr. Cash Flow'!#REF!</f>
        <v>#REF!</v>
      </c>
      <c r="VUC8" s="354" t="e">
        <f>'[9]15 Yr. Cash Flow'!#REF!</f>
        <v>#REF!</v>
      </c>
      <c r="VUE8" s="354" t="e">
        <f>'[9]15 Yr. Cash Flow'!#REF!</f>
        <v>#REF!</v>
      </c>
      <c r="VUG8" s="354" t="e">
        <f>'[9]15 Yr. Cash Flow'!#REF!</f>
        <v>#REF!</v>
      </c>
      <c r="VUI8" s="354" t="e">
        <f>'[9]15 Yr. Cash Flow'!#REF!</f>
        <v>#REF!</v>
      </c>
      <c r="VUK8" s="354" t="e">
        <f>'[9]15 Yr. Cash Flow'!#REF!</f>
        <v>#REF!</v>
      </c>
      <c r="VUM8" s="354" t="e">
        <f>'[9]15 Yr. Cash Flow'!#REF!</f>
        <v>#REF!</v>
      </c>
      <c r="VUO8" s="354" t="e">
        <f>'[9]15 Yr. Cash Flow'!#REF!</f>
        <v>#REF!</v>
      </c>
      <c r="VUQ8" s="354" t="e">
        <f>'[9]15 Yr. Cash Flow'!#REF!</f>
        <v>#REF!</v>
      </c>
      <c r="VUS8" s="354" t="e">
        <f>'[9]15 Yr. Cash Flow'!#REF!</f>
        <v>#REF!</v>
      </c>
      <c r="VUU8" s="354" t="e">
        <f>'[9]15 Yr. Cash Flow'!#REF!</f>
        <v>#REF!</v>
      </c>
      <c r="VUW8" s="354" t="e">
        <f>'[9]15 Yr. Cash Flow'!#REF!</f>
        <v>#REF!</v>
      </c>
      <c r="VUY8" s="354" t="e">
        <f>'[9]15 Yr. Cash Flow'!#REF!</f>
        <v>#REF!</v>
      </c>
      <c r="VVA8" s="354" t="e">
        <f>'[9]15 Yr. Cash Flow'!#REF!</f>
        <v>#REF!</v>
      </c>
      <c r="VVC8" s="354" t="e">
        <f>'[9]15 Yr. Cash Flow'!#REF!</f>
        <v>#REF!</v>
      </c>
      <c r="VVE8" s="354" t="e">
        <f>'[9]15 Yr. Cash Flow'!#REF!</f>
        <v>#REF!</v>
      </c>
      <c r="VVG8" s="354" t="e">
        <f>'[9]15 Yr. Cash Flow'!#REF!</f>
        <v>#REF!</v>
      </c>
      <c r="VVI8" s="354" t="e">
        <f>'[9]15 Yr. Cash Flow'!#REF!</f>
        <v>#REF!</v>
      </c>
      <c r="VVK8" s="354" t="e">
        <f>'[9]15 Yr. Cash Flow'!#REF!</f>
        <v>#REF!</v>
      </c>
      <c r="VVM8" s="354" t="e">
        <f>'[9]15 Yr. Cash Flow'!#REF!</f>
        <v>#REF!</v>
      </c>
      <c r="VVO8" s="354" t="e">
        <f>'[9]15 Yr. Cash Flow'!#REF!</f>
        <v>#REF!</v>
      </c>
      <c r="VVQ8" s="354" t="e">
        <f>'[9]15 Yr. Cash Flow'!#REF!</f>
        <v>#REF!</v>
      </c>
      <c r="VVS8" s="354" t="e">
        <f>'[9]15 Yr. Cash Flow'!#REF!</f>
        <v>#REF!</v>
      </c>
      <c r="VVU8" s="354" t="e">
        <f>'[9]15 Yr. Cash Flow'!#REF!</f>
        <v>#REF!</v>
      </c>
      <c r="VVW8" s="354" t="e">
        <f>'[9]15 Yr. Cash Flow'!#REF!</f>
        <v>#REF!</v>
      </c>
      <c r="VVY8" s="354" t="e">
        <f>'[9]15 Yr. Cash Flow'!#REF!</f>
        <v>#REF!</v>
      </c>
      <c r="VWA8" s="354" t="e">
        <f>'[9]15 Yr. Cash Flow'!#REF!</f>
        <v>#REF!</v>
      </c>
      <c r="VWC8" s="354" t="e">
        <f>'[9]15 Yr. Cash Flow'!#REF!</f>
        <v>#REF!</v>
      </c>
      <c r="VWE8" s="354" t="e">
        <f>'[9]15 Yr. Cash Flow'!#REF!</f>
        <v>#REF!</v>
      </c>
      <c r="VWG8" s="354" t="e">
        <f>'[9]15 Yr. Cash Flow'!#REF!</f>
        <v>#REF!</v>
      </c>
      <c r="VWI8" s="354" t="e">
        <f>'[9]15 Yr. Cash Flow'!#REF!</f>
        <v>#REF!</v>
      </c>
      <c r="VWK8" s="354" t="e">
        <f>'[9]15 Yr. Cash Flow'!#REF!</f>
        <v>#REF!</v>
      </c>
      <c r="VWM8" s="354" t="e">
        <f>'[9]15 Yr. Cash Flow'!#REF!</f>
        <v>#REF!</v>
      </c>
      <c r="VWO8" s="354" t="e">
        <f>'[9]15 Yr. Cash Flow'!#REF!</f>
        <v>#REF!</v>
      </c>
      <c r="VWQ8" s="354" t="e">
        <f>'[9]15 Yr. Cash Flow'!#REF!</f>
        <v>#REF!</v>
      </c>
      <c r="VWS8" s="354" t="e">
        <f>'[9]15 Yr. Cash Flow'!#REF!</f>
        <v>#REF!</v>
      </c>
      <c r="VWU8" s="354" t="e">
        <f>'[9]15 Yr. Cash Flow'!#REF!</f>
        <v>#REF!</v>
      </c>
      <c r="VWW8" s="354" t="e">
        <f>'[9]15 Yr. Cash Flow'!#REF!</f>
        <v>#REF!</v>
      </c>
      <c r="VWY8" s="354" t="e">
        <f>'[9]15 Yr. Cash Flow'!#REF!</f>
        <v>#REF!</v>
      </c>
      <c r="VXA8" s="354" t="e">
        <f>'[9]15 Yr. Cash Flow'!#REF!</f>
        <v>#REF!</v>
      </c>
      <c r="VXC8" s="354" t="e">
        <f>'[9]15 Yr. Cash Flow'!#REF!</f>
        <v>#REF!</v>
      </c>
      <c r="VXE8" s="354" t="e">
        <f>'[9]15 Yr. Cash Flow'!#REF!</f>
        <v>#REF!</v>
      </c>
      <c r="VXG8" s="354" t="e">
        <f>'[9]15 Yr. Cash Flow'!#REF!</f>
        <v>#REF!</v>
      </c>
      <c r="VXI8" s="354" t="e">
        <f>'[9]15 Yr. Cash Flow'!#REF!</f>
        <v>#REF!</v>
      </c>
      <c r="VXK8" s="354" t="e">
        <f>'[9]15 Yr. Cash Flow'!#REF!</f>
        <v>#REF!</v>
      </c>
      <c r="VXM8" s="354" t="e">
        <f>'[9]15 Yr. Cash Flow'!#REF!</f>
        <v>#REF!</v>
      </c>
      <c r="VXO8" s="354" t="e">
        <f>'[9]15 Yr. Cash Flow'!#REF!</f>
        <v>#REF!</v>
      </c>
      <c r="VXQ8" s="354" t="e">
        <f>'[9]15 Yr. Cash Flow'!#REF!</f>
        <v>#REF!</v>
      </c>
      <c r="VXS8" s="354" t="e">
        <f>'[9]15 Yr. Cash Flow'!#REF!</f>
        <v>#REF!</v>
      </c>
      <c r="VXU8" s="354" t="e">
        <f>'[9]15 Yr. Cash Flow'!#REF!</f>
        <v>#REF!</v>
      </c>
      <c r="VXW8" s="354" t="e">
        <f>'[9]15 Yr. Cash Flow'!#REF!</f>
        <v>#REF!</v>
      </c>
      <c r="VXY8" s="354" t="e">
        <f>'[9]15 Yr. Cash Flow'!#REF!</f>
        <v>#REF!</v>
      </c>
      <c r="VYA8" s="354" t="e">
        <f>'[9]15 Yr. Cash Flow'!#REF!</f>
        <v>#REF!</v>
      </c>
      <c r="VYC8" s="354" t="e">
        <f>'[9]15 Yr. Cash Flow'!#REF!</f>
        <v>#REF!</v>
      </c>
      <c r="VYE8" s="354" t="e">
        <f>'[9]15 Yr. Cash Flow'!#REF!</f>
        <v>#REF!</v>
      </c>
      <c r="VYG8" s="354" t="e">
        <f>'[9]15 Yr. Cash Flow'!#REF!</f>
        <v>#REF!</v>
      </c>
      <c r="VYI8" s="354" t="e">
        <f>'[9]15 Yr. Cash Flow'!#REF!</f>
        <v>#REF!</v>
      </c>
      <c r="VYK8" s="354" t="e">
        <f>'[9]15 Yr. Cash Flow'!#REF!</f>
        <v>#REF!</v>
      </c>
      <c r="VYM8" s="354" t="e">
        <f>'[9]15 Yr. Cash Flow'!#REF!</f>
        <v>#REF!</v>
      </c>
      <c r="VYO8" s="354" t="e">
        <f>'[9]15 Yr. Cash Flow'!#REF!</f>
        <v>#REF!</v>
      </c>
      <c r="VYQ8" s="354" t="e">
        <f>'[9]15 Yr. Cash Flow'!#REF!</f>
        <v>#REF!</v>
      </c>
      <c r="VYS8" s="354" t="e">
        <f>'[9]15 Yr. Cash Flow'!#REF!</f>
        <v>#REF!</v>
      </c>
      <c r="VYU8" s="354" t="e">
        <f>'[9]15 Yr. Cash Flow'!#REF!</f>
        <v>#REF!</v>
      </c>
      <c r="VYW8" s="354" t="e">
        <f>'[9]15 Yr. Cash Flow'!#REF!</f>
        <v>#REF!</v>
      </c>
      <c r="VYY8" s="354" t="e">
        <f>'[9]15 Yr. Cash Flow'!#REF!</f>
        <v>#REF!</v>
      </c>
      <c r="VZA8" s="354" t="e">
        <f>'[9]15 Yr. Cash Flow'!#REF!</f>
        <v>#REF!</v>
      </c>
      <c r="VZC8" s="354" t="e">
        <f>'[9]15 Yr. Cash Flow'!#REF!</f>
        <v>#REF!</v>
      </c>
      <c r="VZE8" s="354" t="e">
        <f>'[9]15 Yr. Cash Flow'!#REF!</f>
        <v>#REF!</v>
      </c>
      <c r="VZG8" s="354" t="e">
        <f>'[9]15 Yr. Cash Flow'!#REF!</f>
        <v>#REF!</v>
      </c>
      <c r="VZI8" s="354" t="e">
        <f>'[9]15 Yr. Cash Flow'!#REF!</f>
        <v>#REF!</v>
      </c>
      <c r="VZK8" s="354" t="e">
        <f>'[9]15 Yr. Cash Flow'!#REF!</f>
        <v>#REF!</v>
      </c>
      <c r="VZM8" s="354" t="e">
        <f>'[9]15 Yr. Cash Flow'!#REF!</f>
        <v>#REF!</v>
      </c>
      <c r="VZO8" s="354" t="e">
        <f>'[9]15 Yr. Cash Flow'!#REF!</f>
        <v>#REF!</v>
      </c>
      <c r="VZQ8" s="354" t="e">
        <f>'[9]15 Yr. Cash Flow'!#REF!</f>
        <v>#REF!</v>
      </c>
      <c r="VZS8" s="354" t="e">
        <f>'[9]15 Yr. Cash Flow'!#REF!</f>
        <v>#REF!</v>
      </c>
      <c r="VZU8" s="354" t="e">
        <f>'[9]15 Yr. Cash Flow'!#REF!</f>
        <v>#REF!</v>
      </c>
      <c r="VZW8" s="354" t="e">
        <f>'[9]15 Yr. Cash Flow'!#REF!</f>
        <v>#REF!</v>
      </c>
      <c r="VZY8" s="354" t="e">
        <f>'[9]15 Yr. Cash Flow'!#REF!</f>
        <v>#REF!</v>
      </c>
      <c r="WAA8" s="354" t="e">
        <f>'[9]15 Yr. Cash Flow'!#REF!</f>
        <v>#REF!</v>
      </c>
      <c r="WAC8" s="354" t="e">
        <f>'[9]15 Yr. Cash Flow'!#REF!</f>
        <v>#REF!</v>
      </c>
      <c r="WAE8" s="354" t="e">
        <f>'[9]15 Yr. Cash Flow'!#REF!</f>
        <v>#REF!</v>
      </c>
      <c r="WAG8" s="354" t="e">
        <f>'[9]15 Yr. Cash Flow'!#REF!</f>
        <v>#REF!</v>
      </c>
      <c r="WAI8" s="354" t="e">
        <f>'[9]15 Yr. Cash Flow'!#REF!</f>
        <v>#REF!</v>
      </c>
      <c r="WAK8" s="354" t="e">
        <f>'[9]15 Yr. Cash Flow'!#REF!</f>
        <v>#REF!</v>
      </c>
      <c r="WAM8" s="354" t="e">
        <f>'[9]15 Yr. Cash Flow'!#REF!</f>
        <v>#REF!</v>
      </c>
      <c r="WAO8" s="354" t="e">
        <f>'[9]15 Yr. Cash Flow'!#REF!</f>
        <v>#REF!</v>
      </c>
      <c r="WAQ8" s="354" t="e">
        <f>'[9]15 Yr. Cash Flow'!#REF!</f>
        <v>#REF!</v>
      </c>
      <c r="WAS8" s="354" t="e">
        <f>'[9]15 Yr. Cash Flow'!#REF!</f>
        <v>#REF!</v>
      </c>
      <c r="WAU8" s="354" t="e">
        <f>'[9]15 Yr. Cash Flow'!#REF!</f>
        <v>#REF!</v>
      </c>
      <c r="WAW8" s="354" t="e">
        <f>'[9]15 Yr. Cash Flow'!#REF!</f>
        <v>#REF!</v>
      </c>
      <c r="WAY8" s="354" t="e">
        <f>'[9]15 Yr. Cash Flow'!#REF!</f>
        <v>#REF!</v>
      </c>
      <c r="WBA8" s="354" t="e">
        <f>'[9]15 Yr. Cash Flow'!#REF!</f>
        <v>#REF!</v>
      </c>
      <c r="WBC8" s="354" t="e">
        <f>'[9]15 Yr. Cash Flow'!#REF!</f>
        <v>#REF!</v>
      </c>
      <c r="WBE8" s="354" t="e">
        <f>'[9]15 Yr. Cash Flow'!#REF!</f>
        <v>#REF!</v>
      </c>
      <c r="WBG8" s="354" t="e">
        <f>'[9]15 Yr. Cash Flow'!#REF!</f>
        <v>#REF!</v>
      </c>
      <c r="WBI8" s="354" t="e">
        <f>'[9]15 Yr. Cash Flow'!#REF!</f>
        <v>#REF!</v>
      </c>
      <c r="WBK8" s="354" t="e">
        <f>'[9]15 Yr. Cash Flow'!#REF!</f>
        <v>#REF!</v>
      </c>
      <c r="WBM8" s="354" t="e">
        <f>'[9]15 Yr. Cash Flow'!#REF!</f>
        <v>#REF!</v>
      </c>
      <c r="WBO8" s="354" t="e">
        <f>'[9]15 Yr. Cash Flow'!#REF!</f>
        <v>#REF!</v>
      </c>
      <c r="WBQ8" s="354" t="e">
        <f>'[9]15 Yr. Cash Flow'!#REF!</f>
        <v>#REF!</v>
      </c>
      <c r="WBS8" s="354" t="e">
        <f>'[9]15 Yr. Cash Flow'!#REF!</f>
        <v>#REF!</v>
      </c>
      <c r="WBU8" s="354" t="e">
        <f>'[9]15 Yr. Cash Flow'!#REF!</f>
        <v>#REF!</v>
      </c>
      <c r="WBW8" s="354" t="e">
        <f>'[9]15 Yr. Cash Flow'!#REF!</f>
        <v>#REF!</v>
      </c>
      <c r="WBY8" s="354" t="e">
        <f>'[9]15 Yr. Cash Flow'!#REF!</f>
        <v>#REF!</v>
      </c>
      <c r="WCA8" s="354" t="e">
        <f>'[9]15 Yr. Cash Flow'!#REF!</f>
        <v>#REF!</v>
      </c>
      <c r="WCC8" s="354" t="e">
        <f>'[9]15 Yr. Cash Flow'!#REF!</f>
        <v>#REF!</v>
      </c>
      <c r="WCE8" s="354" t="e">
        <f>'[9]15 Yr. Cash Flow'!#REF!</f>
        <v>#REF!</v>
      </c>
      <c r="WCG8" s="354" t="e">
        <f>'[9]15 Yr. Cash Flow'!#REF!</f>
        <v>#REF!</v>
      </c>
      <c r="WCI8" s="354" t="e">
        <f>'[9]15 Yr. Cash Flow'!#REF!</f>
        <v>#REF!</v>
      </c>
      <c r="WCK8" s="354" t="e">
        <f>'[9]15 Yr. Cash Flow'!#REF!</f>
        <v>#REF!</v>
      </c>
      <c r="WCM8" s="354" t="e">
        <f>'[9]15 Yr. Cash Flow'!#REF!</f>
        <v>#REF!</v>
      </c>
      <c r="WCO8" s="354" t="e">
        <f>'[9]15 Yr. Cash Flow'!#REF!</f>
        <v>#REF!</v>
      </c>
      <c r="WCQ8" s="354" t="e">
        <f>'[9]15 Yr. Cash Flow'!#REF!</f>
        <v>#REF!</v>
      </c>
      <c r="WCS8" s="354" t="e">
        <f>'[9]15 Yr. Cash Flow'!#REF!</f>
        <v>#REF!</v>
      </c>
      <c r="WCU8" s="354" t="e">
        <f>'[9]15 Yr. Cash Flow'!#REF!</f>
        <v>#REF!</v>
      </c>
      <c r="WCW8" s="354" t="e">
        <f>'[9]15 Yr. Cash Flow'!#REF!</f>
        <v>#REF!</v>
      </c>
      <c r="WCY8" s="354" t="e">
        <f>'[9]15 Yr. Cash Flow'!#REF!</f>
        <v>#REF!</v>
      </c>
      <c r="WDA8" s="354" t="e">
        <f>'[9]15 Yr. Cash Flow'!#REF!</f>
        <v>#REF!</v>
      </c>
      <c r="WDC8" s="354" t="e">
        <f>'[9]15 Yr. Cash Flow'!#REF!</f>
        <v>#REF!</v>
      </c>
      <c r="WDE8" s="354" t="e">
        <f>'[9]15 Yr. Cash Flow'!#REF!</f>
        <v>#REF!</v>
      </c>
      <c r="WDG8" s="354" t="e">
        <f>'[9]15 Yr. Cash Flow'!#REF!</f>
        <v>#REF!</v>
      </c>
      <c r="WDI8" s="354" t="e">
        <f>'[9]15 Yr. Cash Flow'!#REF!</f>
        <v>#REF!</v>
      </c>
      <c r="WDK8" s="354" t="e">
        <f>'[9]15 Yr. Cash Flow'!#REF!</f>
        <v>#REF!</v>
      </c>
      <c r="WDM8" s="354" t="e">
        <f>'[9]15 Yr. Cash Flow'!#REF!</f>
        <v>#REF!</v>
      </c>
      <c r="WDO8" s="354" t="e">
        <f>'[9]15 Yr. Cash Flow'!#REF!</f>
        <v>#REF!</v>
      </c>
      <c r="WDQ8" s="354" t="e">
        <f>'[9]15 Yr. Cash Flow'!#REF!</f>
        <v>#REF!</v>
      </c>
      <c r="WDS8" s="354" t="e">
        <f>'[9]15 Yr. Cash Flow'!#REF!</f>
        <v>#REF!</v>
      </c>
      <c r="WDU8" s="354" t="e">
        <f>'[9]15 Yr. Cash Flow'!#REF!</f>
        <v>#REF!</v>
      </c>
      <c r="WDW8" s="354" t="e">
        <f>'[9]15 Yr. Cash Flow'!#REF!</f>
        <v>#REF!</v>
      </c>
      <c r="WDY8" s="354" t="e">
        <f>'[9]15 Yr. Cash Flow'!#REF!</f>
        <v>#REF!</v>
      </c>
      <c r="WEA8" s="354" t="e">
        <f>'[9]15 Yr. Cash Flow'!#REF!</f>
        <v>#REF!</v>
      </c>
      <c r="WEC8" s="354" t="e">
        <f>'[9]15 Yr. Cash Flow'!#REF!</f>
        <v>#REF!</v>
      </c>
      <c r="WEE8" s="354" t="e">
        <f>'[9]15 Yr. Cash Flow'!#REF!</f>
        <v>#REF!</v>
      </c>
      <c r="WEG8" s="354" t="e">
        <f>'[9]15 Yr. Cash Flow'!#REF!</f>
        <v>#REF!</v>
      </c>
      <c r="WEI8" s="354" t="e">
        <f>'[9]15 Yr. Cash Flow'!#REF!</f>
        <v>#REF!</v>
      </c>
      <c r="WEK8" s="354" t="e">
        <f>'[9]15 Yr. Cash Flow'!#REF!</f>
        <v>#REF!</v>
      </c>
      <c r="WEM8" s="354" t="e">
        <f>'[9]15 Yr. Cash Flow'!#REF!</f>
        <v>#REF!</v>
      </c>
      <c r="WEO8" s="354" t="e">
        <f>'[9]15 Yr. Cash Flow'!#REF!</f>
        <v>#REF!</v>
      </c>
      <c r="WEQ8" s="354" t="e">
        <f>'[9]15 Yr. Cash Flow'!#REF!</f>
        <v>#REF!</v>
      </c>
      <c r="WES8" s="354" t="e">
        <f>'[9]15 Yr. Cash Flow'!#REF!</f>
        <v>#REF!</v>
      </c>
      <c r="WEU8" s="354" t="e">
        <f>'[9]15 Yr. Cash Flow'!#REF!</f>
        <v>#REF!</v>
      </c>
      <c r="WEW8" s="354" t="e">
        <f>'[9]15 Yr. Cash Flow'!#REF!</f>
        <v>#REF!</v>
      </c>
      <c r="WEY8" s="354" t="e">
        <f>'[9]15 Yr. Cash Flow'!#REF!</f>
        <v>#REF!</v>
      </c>
      <c r="WFA8" s="354" t="e">
        <f>'[9]15 Yr. Cash Flow'!#REF!</f>
        <v>#REF!</v>
      </c>
      <c r="WFC8" s="354" t="e">
        <f>'[9]15 Yr. Cash Flow'!#REF!</f>
        <v>#REF!</v>
      </c>
      <c r="WFE8" s="354" t="e">
        <f>'[9]15 Yr. Cash Flow'!#REF!</f>
        <v>#REF!</v>
      </c>
      <c r="WFG8" s="354" t="e">
        <f>'[9]15 Yr. Cash Flow'!#REF!</f>
        <v>#REF!</v>
      </c>
      <c r="WFI8" s="354" t="e">
        <f>'[9]15 Yr. Cash Flow'!#REF!</f>
        <v>#REF!</v>
      </c>
      <c r="WFK8" s="354" t="e">
        <f>'[9]15 Yr. Cash Flow'!#REF!</f>
        <v>#REF!</v>
      </c>
      <c r="WFM8" s="354" t="e">
        <f>'[9]15 Yr. Cash Flow'!#REF!</f>
        <v>#REF!</v>
      </c>
      <c r="WFO8" s="354" t="e">
        <f>'[9]15 Yr. Cash Flow'!#REF!</f>
        <v>#REF!</v>
      </c>
      <c r="WFQ8" s="354" t="e">
        <f>'[9]15 Yr. Cash Flow'!#REF!</f>
        <v>#REF!</v>
      </c>
      <c r="WFS8" s="354" t="e">
        <f>'[9]15 Yr. Cash Flow'!#REF!</f>
        <v>#REF!</v>
      </c>
      <c r="WFU8" s="354" t="e">
        <f>'[9]15 Yr. Cash Flow'!#REF!</f>
        <v>#REF!</v>
      </c>
      <c r="WFW8" s="354" t="e">
        <f>'[9]15 Yr. Cash Flow'!#REF!</f>
        <v>#REF!</v>
      </c>
      <c r="WFY8" s="354" t="e">
        <f>'[9]15 Yr. Cash Flow'!#REF!</f>
        <v>#REF!</v>
      </c>
      <c r="WGA8" s="354" t="e">
        <f>'[9]15 Yr. Cash Flow'!#REF!</f>
        <v>#REF!</v>
      </c>
      <c r="WGC8" s="354" t="e">
        <f>'[9]15 Yr. Cash Flow'!#REF!</f>
        <v>#REF!</v>
      </c>
      <c r="WGE8" s="354" t="e">
        <f>'[9]15 Yr. Cash Flow'!#REF!</f>
        <v>#REF!</v>
      </c>
      <c r="WGG8" s="354" t="e">
        <f>'[9]15 Yr. Cash Flow'!#REF!</f>
        <v>#REF!</v>
      </c>
      <c r="WGI8" s="354" t="e">
        <f>'[9]15 Yr. Cash Flow'!#REF!</f>
        <v>#REF!</v>
      </c>
      <c r="WGK8" s="354" t="e">
        <f>'[9]15 Yr. Cash Flow'!#REF!</f>
        <v>#REF!</v>
      </c>
      <c r="WGM8" s="354" t="e">
        <f>'[9]15 Yr. Cash Flow'!#REF!</f>
        <v>#REF!</v>
      </c>
      <c r="WGO8" s="354" t="e">
        <f>'[9]15 Yr. Cash Flow'!#REF!</f>
        <v>#REF!</v>
      </c>
      <c r="WGQ8" s="354" t="e">
        <f>'[9]15 Yr. Cash Flow'!#REF!</f>
        <v>#REF!</v>
      </c>
      <c r="WGS8" s="354" t="e">
        <f>'[9]15 Yr. Cash Flow'!#REF!</f>
        <v>#REF!</v>
      </c>
      <c r="WGU8" s="354" t="e">
        <f>'[9]15 Yr. Cash Flow'!#REF!</f>
        <v>#REF!</v>
      </c>
      <c r="WGW8" s="354" t="e">
        <f>'[9]15 Yr. Cash Flow'!#REF!</f>
        <v>#REF!</v>
      </c>
      <c r="WGY8" s="354" t="e">
        <f>'[9]15 Yr. Cash Flow'!#REF!</f>
        <v>#REF!</v>
      </c>
      <c r="WHA8" s="354" t="e">
        <f>'[9]15 Yr. Cash Flow'!#REF!</f>
        <v>#REF!</v>
      </c>
      <c r="WHC8" s="354" t="e">
        <f>'[9]15 Yr. Cash Flow'!#REF!</f>
        <v>#REF!</v>
      </c>
      <c r="WHE8" s="354" t="e">
        <f>'[9]15 Yr. Cash Flow'!#REF!</f>
        <v>#REF!</v>
      </c>
      <c r="WHG8" s="354" t="e">
        <f>'[9]15 Yr. Cash Flow'!#REF!</f>
        <v>#REF!</v>
      </c>
      <c r="WHI8" s="354" t="e">
        <f>'[9]15 Yr. Cash Flow'!#REF!</f>
        <v>#REF!</v>
      </c>
      <c r="WHK8" s="354" t="e">
        <f>'[9]15 Yr. Cash Flow'!#REF!</f>
        <v>#REF!</v>
      </c>
      <c r="WHM8" s="354" t="e">
        <f>'[9]15 Yr. Cash Flow'!#REF!</f>
        <v>#REF!</v>
      </c>
      <c r="WHO8" s="354" t="e">
        <f>'[9]15 Yr. Cash Flow'!#REF!</f>
        <v>#REF!</v>
      </c>
      <c r="WHQ8" s="354" t="e">
        <f>'[9]15 Yr. Cash Flow'!#REF!</f>
        <v>#REF!</v>
      </c>
      <c r="WHS8" s="354" t="e">
        <f>'[9]15 Yr. Cash Flow'!#REF!</f>
        <v>#REF!</v>
      </c>
      <c r="WHU8" s="354" t="e">
        <f>'[9]15 Yr. Cash Flow'!#REF!</f>
        <v>#REF!</v>
      </c>
      <c r="WHW8" s="354" t="e">
        <f>'[9]15 Yr. Cash Flow'!#REF!</f>
        <v>#REF!</v>
      </c>
      <c r="WHY8" s="354" t="e">
        <f>'[9]15 Yr. Cash Flow'!#REF!</f>
        <v>#REF!</v>
      </c>
      <c r="WIA8" s="354" t="e">
        <f>'[9]15 Yr. Cash Flow'!#REF!</f>
        <v>#REF!</v>
      </c>
      <c r="WIC8" s="354" t="e">
        <f>'[9]15 Yr. Cash Flow'!#REF!</f>
        <v>#REF!</v>
      </c>
      <c r="WIE8" s="354" t="e">
        <f>'[9]15 Yr. Cash Flow'!#REF!</f>
        <v>#REF!</v>
      </c>
      <c r="WIG8" s="354" t="e">
        <f>'[9]15 Yr. Cash Flow'!#REF!</f>
        <v>#REF!</v>
      </c>
      <c r="WII8" s="354" t="e">
        <f>'[9]15 Yr. Cash Flow'!#REF!</f>
        <v>#REF!</v>
      </c>
      <c r="WIK8" s="354" t="e">
        <f>'[9]15 Yr. Cash Flow'!#REF!</f>
        <v>#REF!</v>
      </c>
      <c r="WIM8" s="354" t="e">
        <f>'[9]15 Yr. Cash Flow'!#REF!</f>
        <v>#REF!</v>
      </c>
      <c r="WIO8" s="354" t="e">
        <f>'[9]15 Yr. Cash Flow'!#REF!</f>
        <v>#REF!</v>
      </c>
      <c r="WIQ8" s="354" t="e">
        <f>'[9]15 Yr. Cash Flow'!#REF!</f>
        <v>#REF!</v>
      </c>
      <c r="WIS8" s="354" t="e">
        <f>'[9]15 Yr. Cash Flow'!#REF!</f>
        <v>#REF!</v>
      </c>
      <c r="WIU8" s="354" t="e">
        <f>'[9]15 Yr. Cash Flow'!#REF!</f>
        <v>#REF!</v>
      </c>
      <c r="WIW8" s="354" t="e">
        <f>'[9]15 Yr. Cash Flow'!#REF!</f>
        <v>#REF!</v>
      </c>
      <c r="WIY8" s="354" t="e">
        <f>'[9]15 Yr. Cash Flow'!#REF!</f>
        <v>#REF!</v>
      </c>
      <c r="WJA8" s="354" t="e">
        <f>'[9]15 Yr. Cash Flow'!#REF!</f>
        <v>#REF!</v>
      </c>
      <c r="WJC8" s="354" t="e">
        <f>'[9]15 Yr. Cash Flow'!#REF!</f>
        <v>#REF!</v>
      </c>
      <c r="WJE8" s="354" t="e">
        <f>'[9]15 Yr. Cash Flow'!#REF!</f>
        <v>#REF!</v>
      </c>
      <c r="WJG8" s="354" t="e">
        <f>'[9]15 Yr. Cash Flow'!#REF!</f>
        <v>#REF!</v>
      </c>
      <c r="WJI8" s="354" t="e">
        <f>'[9]15 Yr. Cash Flow'!#REF!</f>
        <v>#REF!</v>
      </c>
      <c r="WJK8" s="354" t="e">
        <f>'[9]15 Yr. Cash Flow'!#REF!</f>
        <v>#REF!</v>
      </c>
      <c r="WJM8" s="354" t="e">
        <f>'[9]15 Yr. Cash Flow'!#REF!</f>
        <v>#REF!</v>
      </c>
      <c r="WJO8" s="354" t="e">
        <f>'[9]15 Yr. Cash Flow'!#REF!</f>
        <v>#REF!</v>
      </c>
      <c r="WJQ8" s="354" t="e">
        <f>'[9]15 Yr. Cash Flow'!#REF!</f>
        <v>#REF!</v>
      </c>
      <c r="WJS8" s="354" t="e">
        <f>'[9]15 Yr. Cash Flow'!#REF!</f>
        <v>#REF!</v>
      </c>
      <c r="WJU8" s="354" t="e">
        <f>'[9]15 Yr. Cash Flow'!#REF!</f>
        <v>#REF!</v>
      </c>
      <c r="WJW8" s="354" t="e">
        <f>'[9]15 Yr. Cash Flow'!#REF!</f>
        <v>#REF!</v>
      </c>
      <c r="WJY8" s="354" t="e">
        <f>'[9]15 Yr. Cash Flow'!#REF!</f>
        <v>#REF!</v>
      </c>
      <c r="WKA8" s="354" t="e">
        <f>'[9]15 Yr. Cash Flow'!#REF!</f>
        <v>#REF!</v>
      </c>
      <c r="WKC8" s="354" t="e">
        <f>'[9]15 Yr. Cash Flow'!#REF!</f>
        <v>#REF!</v>
      </c>
      <c r="WKE8" s="354" t="e">
        <f>'[9]15 Yr. Cash Flow'!#REF!</f>
        <v>#REF!</v>
      </c>
      <c r="WKG8" s="354" t="e">
        <f>'[9]15 Yr. Cash Flow'!#REF!</f>
        <v>#REF!</v>
      </c>
      <c r="WKI8" s="354" t="e">
        <f>'[9]15 Yr. Cash Flow'!#REF!</f>
        <v>#REF!</v>
      </c>
      <c r="WKK8" s="354" t="e">
        <f>'[9]15 Yr. Cash Flow'!#REF!</f>
        <v>#REF!</v>
      </c>
      <c r="WKM8" s="354" t="e">
        <f>'[9]15 Yr. Cash Flow'!#REF!</f>
        <v>#REF!</v>
      </c>
      <c r="WKO8" s="354" t="e">
        <f>'[9]15 Yr. Cash Flow'!#REF!</f>
        <v>#REF!</v>
      </c>
      <c r="WKQ8" s="354" t="e">
        <f>'[9]15 Yr. Cash Flow'!#REF!</f>
        <v>#REF!</v>
      </c>
      <c r="WKS8" s="354" t="e">
        <f>'[9]15 Yr. Cash Flow'!#REF!</f>
        <v>#REF!</v>
      </c>
      <c r="WKU8" s="354" t="e">
        <f>'[9]15 Yr. Cash Flow'!#REF!</f>
        <v>#REF!</v>
      </c>
      <c r="WKW8" s="354" t="e">
        <f>'[9]15 Yr. Cash Flow'!#REF!</f>
        <v>#REF!</v>
      </c>
      <c r="WKY8" s="354" t="e">
        <f>'[9]15 Yr. Cash Flow'!#REF!</f>
        <v>#REF!</v>
      </c>
      <c r="WLA8" s="354" t="e">
        <f>'[9]15 Yr. Cash Flow'!#REF!</f>
        <v>#REF!</v>
      </c>
      <c r="WLC8" s="354" t="e">
        <f>'[9]15 Yr. Cash Flow'!#REF!</f>
        <v>#REF!</v>
      </c>
      <c r="WLE8" s="354" t="e">
        <f>'[9]15 Yr. Cash Flow'!#REF!</f>
        <v>#REF!</v>
      </c>
      <c r="WLG8" s="354" t="e">
        <f>'[9]15 Yr. Cash Flow'!#REF!</f>
        <v>#REF!</v>
      </c>
      <c r="WLI8" s="354" t="e">
        <f>'[9]15 Yr. Cash Flow'!#REF!</f>
        <v>#REF!</v>
      </c>
      <c r="WLK8" s="354" t="e">
        <f>'[9]15 Yr. Cash Flow'!#REF!</f>
        <v>#REF!</v>
      </c>
      <c r="WLM8" s="354" t="e">
        <f>'[9]15 Yr. Cash Flow'!#REF!</f>
        <v>#REF!</v>
      </c>
      <c r="WLO8" s="354" t="e">
        <f>'[9]15 Yr. Cash Flow'!#REF!</f>
        <v>#REF!</v>
      </c>
      <c r="WLQ8" s="354" t="e">
        <f>'[9]15 Yr. Cash Flow'!#REF!</f>
        <v>#REF!</v>
      </c>
      <c r="WLS8" s="354" t="e">
        <f>'[9]15 Yr. Cash Flow'!#REF!</f>
        <v>#REF!</v>
      </c>
      <c r="WLU8" s="354" t="e">
        <f>'[9]15 Yr. Cash Flow'!#REF!</f>
        <v>#REF!</v>
      </c>
      <c r="WLW8" s="354" t="e">
        <f>'[9]15 Yr. Cash Flow'!#REF!</f>
        <v>#REF!</v>
      </c>
      <c r="WLY8" s="354" t="e">
        <f>'[9]15 Yr. Cash Flow'!#REF!</f>
        <v>#REF!</v>
      </c>
      <c r="WMA8" s="354" t="e">
        <f>'[9]15 Yr. Cash Flow'!#REF!</f>
        <v>#REF!</v>
      </c>
      <c r="WMC8" s="354" t="e">
        <f>'[9]15 Yr. Cash Flow'!#REF!</f>
        <v>#REF!</v>
      </c>
      <c r="WME8" s="354" t="e">
        <f>'[9]15 Yr. Cash Flow'!#REF!</f>
        <v>#REF!</v>
      </c>
      <c r="WMG8" s="354" t="e">
        <f>'[9]15 Yr. Cash Flow'!#REF!</f>
        <v>#REF!</v>
      </c>
      <c r="WMI8" s="354" t="e">
        <f>'[9]15 Yr. Cash Flow'!#REF!</f>
        <v>#REF!</v>
      </c>
      <c r="WMK8" s="354" t="e">
        <f>'[9]15 Yr. Cash Flow'!#REF!</f>
        <v>#REF!</v>
      </c>
      <c r="WMM8" s="354" t="e">
        <f>'[9]15 Yr. Cash Flow'!#REF!</f>
        <v>#REF!</v>
      </c>
      <c r="WMO8" s="354" t="e">
        <f>'[9]15 Yr. Cash Flow'!#REF!</f>
        <v>#REF!</v>
      </c>
      <c r="WMQ8" s="354" t="e">
        <f>'[9]15 Yr. Cash Flow'!#REF!</f>
        <v>#REF!</v>
      </c>
      <c r="WMS8" s="354" t="e">
        <f>'[9]15 Yr. Cash Flow'!#REF!</f>
        <v>#REF!</v>
      </c>
      <c r="WMU8" s="354" t="e">
        <f>'[9]15 Yr. Cash Flow'!#REF!</f>
        <v>#REF!</v>
      </c>
      <c r="WMW8" s="354" t="e">
        <f>'[9]15 Yr. Cash Flow'!#REF!</f>
        <v>#REF!</v>
      </c>
      <c r="WMY8" s="354" t="e">
        <f>'[9]15 Yr. Cash Flow'!#REF!</f>
        <v>#REF!</v>
      </c>
      <c r="WNA8" s="354" t="e">
        <f>'[9]15 Yr. Cash Flow'!#REF!</f>
        <v>#REF!</v>
      </c>
      <c r="WNC8" s="354" t="e">
        <f>'[9]15 Yr. Cash Flow'!#REF!</f>
        <v>#REF!</v>
      </c>
      <c r="WNE8" s="354" t="e">
        <f>'[9]15 Yr. Cash Flow'!#REF!</f>
        <v>#REF!</v>
      </c>
      <c r="WNG8" s="354" t="e">
        <f>'[9]15 Yr. Cash Flow'!#REF!</f>
        <v>#REF!</v>
      </c>
      <c r="WNI8" s="354" t="e">
        <f>'[9]15 Yr. Cash Flow'!#REF!</f>
        <v>#REF!</v>
      </c>
      <c r="WNK8" s="354" t="e">
        <f>'[9]15 Yr. Cash Flow'!#REF!</f>
        <v>#REF!</v>
      </c>
      <c r="WNM8" s="354" t="e">
        <f>'[9]15 Yr. Cash Flow'!#REF!</f>
        <v>#REF!</v>
      </c>
      <c r="WNO8" s="354" t="e">
        <f>'[9]15 Yr. Cash Flow'!#REF!</f>
        <v>#REF!</v>
      </c>
      <c r="WNQ8" s="354" t="e">
        <f>'[9]15 Yr. Cash Flow'!#REF!</f>
        <v>#REF!</v>
      </c>
      <c r="WNS8" s="354" t="e">
        <f>'[9]15 Yr. Cash Flow'!#REF!</f>
        <v>#REF!</v>
      </c>
      <c r="WNU8" s="354" t="e">
        <f>'[9]15 Yr. Cash Flow'!#REF!</f>
        <v>#REF!</v>
      </c>
      <c r="WNW8" s="354" t="e">
        <f>'[9]15 Yr. Cash Flow'!#REF!</f>
        <v>#REF!</v>
      </c>
      <c r="WNY8" s="354" t="e">
        <f>'[9]15 Yr. Cash Flow'!#REF!</f>
        <v>#REF!</v>
      </c>
      <c r="WOA8" s="354" t="e">
        <f>'[9]15 Yr. Cash Flow'!#REF!</f>
        <v>#REF!</v>
      </c>
      <c r="WOC8" s="354" t="e">
        <f>'[9]15 Yr. Cash Flow'!#REF!</f>
        <v>#REF!</v>
      </c>
      <c r="WOE8" s="354" t="e">
        <f>'[9]15 Yr. Cash Flow'!#REF!</f>
        <v>#REF!</v>
      </c>
      <c r="WOG8" s="354" t="e">
        <f>'[9]15 Yr. Cash Flow'!#REF!</f>
        <v>#REF!</v>
      </c>
      <c r="WOI8" s="354" t="e">
        <f>'[9]15 Yr. Cash Flow'!#REF!</f>
        <v>#REF!</v>
      </c>
      <c r="WOK8" s="354" t="e">
        <f>'[9]15 Yr. Cash Flow'!#REF!</f>
        <v>#REF!</v>
      </c>
      <c r="WOM8" s="354" t="e">
        <f>'[9]15 Yr. Cash Flow'!#REF!</f>
        <v>#REF!</v>
      </c>
      <c r="WOO8" s="354" t="e">
        <f>'[9]15 Yr. Cash Flow'!#REF!</f>
        <v>#REF!</v>
      </c>
      <c r="WOQ8" s="354" t="e">
        <f>'[9]15 Yr. Cash Flow'!#REF!</f>
        <v>#REF!</v>
      </c>
      <c r="WOS8" s="354" t="e">
        <f>'[9]15 Yr. Cash Flow'!#REF!</f>
        <v>#REF!</v>
      </c>
      <c r="WOU8" s="354" t="e">
        <f>'[9]15 Yr. Cash Flow'!#REF!</f>
        <v>#REF!</v>
      </c>
      <c r="WOW8" s="354" t="e">
        <f>'[9]15 Yr. Cash Flow'!#REF!</f>
        <v>#REF!</v>
      </c>
      <c r="WOY8" s="354" t="e">
        <f>'[9]15 Yr. Cash Flow'!#REF!</f>
        <v>#REF!</v>
      </c>
      <c r="WPA8" s="354" t="e">
        <f>'[9]15 Yr. Cash Flow'!#REF!</f>
        <v>#REF!</v>
      </c>
      <c r="WPC8" s="354" t="e">
        <f>'[9]15 Yr. Cash Flow'!#REF!</f>
        <v>#REF!</v>
      </c>
      <c r="WPE8" s="354" t="e">
        <f>'[9]15 Yr. Cash Flow'!#REF!</f>
        <v>#REF!</v>
      </c>
      <c r="WPG8" s="354" t="e">
        <f>'[9]15 Yr. Cash Flow'!#REF!</f>
        <v>#REF!</v>
      </c>
      <c r="WPI8" s="354" t="e">
        <f>'[9]15 Yr. Cash Flow'!#REF!</f>
        <v>#REF!</v>
      </c>
      <c r="WPK8" s="354" t="e">
        <f>'[9]15 Yr. Cash Flow'!#REF!</f>
        <v>#REF!</v>
      </c>
      <c r="WPM8" s="354" t="e">
        <f>'[9]15 Yr. Cash Flow'!#REF!</f>
        <v>#REF!</v>
      </c>
      <c r="WPO8" s="354" t="e">
        <f>'[9]15 Yr. Cash Flow'!#REF!</f>
        <v>#REF!</v>
      </c>
      <c r="WPQ8" s="354" t="e">
        <f>'[9]15 Yr. Cash Flow'!#REF!</f>
        <v>#REF!</v>
      </c>
      <c r="WPS8" s="354" t="e">
        <f>'[9]15 Yr. Cash Flow'!#REF!</f>
        <v>#REF!</v>
      </c>
      <c r="WPU8" s="354" t="e">
        <f>'[9]15 Yr. Cash Flow'!#REF!</f>
        <v>#REF!</v>
      </c>
      <c r="WPW8" s="354" t="e">
        <f>'[9]15 Yr. Cash Flow'!#REF!</f>
        <v>#REF!</v>
      </c>
      <c r="WPY8" s="354" t="e">
        <f>'[9]15 Yr. Cash Flow'!#REF!</f>
        <v>#REF!</v>
      </c>
      <c r="WQA8" s="354" t="e">
        <f>'[9]15 Yr. Cash Flow'!#REF!</f>
        <v>#REF!</v>
      </c>
      <c r="WQC8" s="354" t="e">
        <f>'[9]15 Yr. Cash Flow'!#REF!</f>
        <v>#REF!</v>
      </c>
      <c r="WQE8" s="354" t="e">
        <f>'[9]15 Yr. Cash Flow'!#REF!</f>
        <v>#REF!</v>
      </c>
      <c r="WQG8" s="354" t="e">
        <f>'[9]15 Yr. Cash Flow'!#REF!</f>
        <v>#REF!</v>
      </c>
      <c r="WQI8" s="354" t="e">
        <f>'[9]15 Yr. Cash Flow'!#REF!</f>
        <v>#REF!</v>
      </c>
      <c r="WQK8" s="354" t="e">
        <f>'[9]15 Yr. Cash Flow'!#REF!</f>
        <v>#REF!</v>
      </c>
      <c r="WQM8" s="354" t="e">
        <f>'[9]15 Yr. Cash Flow'!#REF!</f>
        <v>#REF!</v>
      </c>
      <c r="WQO8" s="354" t="e">
        <f>'[9]15 Yr. Cash Flow'!#REF!</f>
        <v>#REF!</v>
      </c>
      <c r="WQQ8" s="354" t="e">
        <f>'[9]15 Yr. Cash Flow'!#REF!</f>
        <v>#REF!</v>
      </c>
      <c r="WQS8" s="354" t="e">
        <f>'[9]15 Yr. Cash Flow'!#REF!</f>
        <v>#REF!</v>
      </c>
      <c r="WQU8" s="354" t="e">
        <f>'[9]15 Yr. Cash Flow'!#REF!</f>
        <v>#REF!</v>
      </c>
      <c r="WQW8" s="354" t="e">
        <f>'[9]15 Yr. Cash Flow'!#REF!</f>
        <v>#REF!</v>
      </c>
      <c r="WQY8" s="354" t="e">
        <f>'[9]15 Yr. Cash Flow'!#REF!</f>
        <v>#REF!</v>
      </c>
      <c r="WRA8" s="354" t="e">
        <f>'[9]15 Yr. Cash Flow'!#REF!</f>
        <v>#REF!</v>
      </c>
      <c r="WRC8" s="354" t="e">
        <f>'[9]15 Yr. Cash Flow'!#REF!</f>
        <v>#REF!</v>
      </c>
      <c r="WRE8" s="354" t="e">
        <f>'[9]15 Yr. Cash Flow'!#REF!</f>
        <v>#REF!</v>
      </c>
      <c r="WRG8" s="354" t="e">
        <f>'[9]15 Yr. Cash Flow'!#REF!</f>
        <v>#REF!</v>
      </c>
      <c r="WRI8" s="354" t="e">
        <f>'[9]15 Yr. Cash Flow'!#REF!</f>
        <v>#REF!</v>
      </c>
      <c r="WRK8" s="354" t="e">
        <f>'[9]15 Yr. Cash Flow'!#REF!</f>
        <v>#REF!</v>
      </c>
      <c r="WRM8" s="354" t="e">
        <f>'[9]15 Yr. Cash Flow'!#REF!</f>
        <v>#REF!</v>
      </c>
      <c r="WRO8" s="354" t="e">
        <f>'[9]15 Yr. Cash Flow'!#REF!</f>
        <v>#REF!</v>
      </c>
      <c r="WRQ8" s="354" t="e">
        <f>'[9]15 Yr. Cash Flow'!#REF!</f>
        <v>#REF!</v>
      </c>
      <c r="WRS8" s="354" t="e">
        <f>'[9]15 Yr. Cash Flow'!#REF!</f>
        <v>#REF!</v>
      </c>
      <c r="WRU8" s="354" t="e">
        <f>'[9]15 Yr. Cash Flow'!#REF!</f>
        <v>#REF!</v>
      </c>
      <c r="WRW8" s="354" t="e">
        <f>'[9]15 Yr. Cash Flow'!#REF!</f>
        <v>#REF!</v>
      </c>
      <c r="WRY8" s="354" t="e">
        <f>'[9]15 Yr. Cash Flow'!#REF!</f>
        <v>#REF!</v>
      </c>
      <c r="WSA8" s="354" t="e">
        <f>'[9]15 Yr. Cash Flow'!#REF!</f>
        <v>#REF!</v>
      </c>
      <c r="WSC8" s="354" t="e">
        <f>'[9]15 Yr. Cash Flow'!#REF!</f>
        <v>#REF!</v>
      </c>
      <c r="WSE8" s="354" t="e">
        <f>'[9]15 Yr. Cash Flow'!#REF!</f>
        <v>#REF!</v>
      </c>
      <c r="WSG8" s="354" t="e">
        <f>'[9]15 Yr. Cash Flow'!#REF!</f>
        <v>#REF!</v>
      </c>
      <c r="WSI8" s="354" t="e">
        <f>'[9]15 Yr. Cash Flow'!#REF!</f>
        <v>#REF!</v>
      </c>
      <c r="WSK8" s="354" t="e">
        <f>'[9]15 Yr. Cash Flow'!#REF!</f>
        <v>#REF!</v>
      </c>
      <c r="WSM8" s="354" t="e">
        <f>'[9]15 Yr. Cash Flow'!#REF!</f>
        <v>#REF!</v>
      </c>
      <c r="WSO8" s="354" t="e">
        <f>'[9]15 Yr. Cash Flow'!#REF!</f>
        <v>#REF!</v>
      </c>
      <c r="WSQ8" s="354" t="e">
        <f>'[9]15 Yr. Cash Flow'!#REF!</f>
        <v>#REF!</v>
      </c>
      <c r="WSS8" s="354" t="e">
        <f>'[9]15 Yr. Cash Flow'!#REF!</f>
        <v>#REF!</v>
      </c>
      <c r="WSU8" s="354" t="e">
        <f>'[9]15 Yr. Cash Flow'!#REF!</f>
        <v>#REF!</v>
      </c>
      <c r="WSW8" s="354" t="e">
        <f>'[9]15 Yr. Cash Flow'!#REF!</f>
        <v>#REF!</v>
      </c>
      <c r="WSY8" s="354" t="e">
        <f>'[9]15 Yr. Cash Flow'!#REF!</f>
        <v>#REF!</v>
      </c>
      <c r="WTA8" s="354" t="e">
        <f>'[9]15 Yr. Cash Flow'!#REF!</f>
        <v>#REF!</v>
      </c>
      <c r="WTC8" s="354" t="e">
        <f>'[9]15 Yr. Cash Flow'!#REF!</f>
        <v>#REF!</v>
      </c>
      <c r="WTE8" s="354" t="e">
        <f>'[9]15 Yr. Cash Flow'!#REF!</f>
        <v>#REF!</v>
      </c>
      <c r="WTG8" s="354" t="e">
        <f>'[9]15 Yr. Cash Flow'!#REF!</f>
        <v>#REF!</v>
      </c>
      <c r="WTI8" s="354" t="e">
        <f>'[9]15 Yr. Cash Flow'!#REF!</f>
        <v>#REF!</v>
      </c>
      <c r="WTK8" s="354" t="e">
        <f>'[9]15 Yr. Cash Flow'!#REF!</f>
        <v>#REF!</v>
      </c>
      <c r="WTM8" s="354" t="e">
        <f>'[9]15 Yr. Cash Flow'!#REF!</f>
        <v>#REF!</v>
      </c>
      <c r="WTO8" s="354" t="e">
        <f>'[9]15 Yr. Cash Flow'!#REF!</f>
        <v>#REF!</v>
      </c>
      <c r="WTQ8" s="354" t="e">
        <f>'[9]15 Yr. Cash Flow'!#REF!</f>
        <v>#REF!</v>
      </c>
      <c r="WTS8" s="354" t="e">
        <f>'[9]15 Yr. Cash Flow'!#REF!</f>
        <v>#REF!</v>
      </c>
      <c r="WTU8" s="354" t="e">
        <f>'[9]15 Yr. Cash Flow'!#REF!</f>
        <v>#REF!</v>
      </c>
      <c r="WTW8" s="354" t="e">
        <f>'[9]15 Yr. Cash Flow'!#REF!</f>
        <v>#REF!</v>
      </c>
      <c r="WTY8" s="354" t="e">
        <f>'[9]15 Yr. Cash Flow'!#REF!</f>
        <v>#REF!</v>
      </c>
      <c r="WUA8" s="354" t="e">
        <f>'[9]15 Yr. Cash Flow'!#REF!</f>
        <v>#REF!</v>
      </c>
      <c r="WUC8" s="354" t="e">
        <f>'[9]15 Yr. Cash Flow'!#REF!</f>
        <v>#REF!</v>
      </c>
      <c r="WUE8" s="354" t="e">
        <f>'[9]15 Yr. Cash Flow'!#REF!</f>
        <v>#REF!</v>
      </c>
      <c r="WUG8" s="354" t="e">
        <f>'[9]15 Yr. Cash Flow'!#REF!</f>
        <v>#REF!</v>
      </c>
      <c r="WUI8" s="354" t="e">
        <f>'[9]15 Yr. Cash Flow'!#REF!</f>
        <v>#REF!</v>
      </c>
      <c r="WUK8" s="354" t="e">
        <f>'[9]15 Yr. Cash Flow'!#REF!</f>
        <v>#REF!</v>
      </c>
      <c r="WUM8" s="354" t="e">
        <f>'[9]15 Yr. Cash Flow'!#REF!</f>
        <v>#REF!</v>
      </c>
      <c r="WUO8" s="354" t="e">
        <f>'[9]15 Yr. Cash Flow'!#REF!</f>
        <v>#REF!</v>
      </c>
      <c r="WUQ8" s="354" t="e">
        <f>'[9]15 Yr. Cash Flow'!#REF!</f>
        <v>#REF!</v>
      </c>
      <c r="WUS8" s="354" t="e">
        <f>'[9]15 Yr. Cash Flow'!#REF!</f>
        <v>#REF!</v>
      </c>
      <c r="WUU8" s="354" t="e">
        <f>'[9]15 Yr. Cash Flow'!#REF!</f>
        <v>#REF!</v>
      </c>
      <c r="WUW8" s="354" t="e">
        <f>'[9]15 Yr. Cash Flow'!#REF!</f>
        <v>#REF!</v>
      </c>
      <c r="WUY8" s="354" t="e">
        <f>'[9]15 Yr. Cash Flow'!#REF!</f>
        <v>#REF!</v>
      </c>
      <c r="WVA8" s="354" t="e">
        <f>'[9]15 Yr. Cash Flow'!#REF!</f>
        <v>#REF!</v>
      </c>
      <c r="WVC8" s="354" t="e">
        <f>'[9]15 Yr. Cash Flow'!#REF!</f>
        <v>#REF!</v>
      </c>
      <c r="WVE8" s="354" t="e">
        <f>'[9]15 Yr. Cash Flow'!#REF!</f>
        <v>#REF!</v>
      </c>
      <c r="WVG8" s="354" t="e">
        <f>'[9]15 Yr. Cash Flow'!#REF!</f>
        <v>#REF!</v>
      </c>
      <c r="WVI8" s="354" t="e">
        <f>'[9]15 Yr. Cash Flow'!#REF!</f>
        <v>#REF!</v>
      </c>
      <c r="WVK8" s="354" t="e">
        <f>'[9]15 Yr. Cash Flow'!#REF!</f>
        <v>#REF!</v>
      </c>
      <c r="WVM8" s="354" t="e">
        <f>'[9]15 Yr. Cash Flow'!#REF!</f>
        <v>#REF!</v>
      </c>
      <c r="WVO8" s="354" t="e">
        <f>'[9]15 Yr. Cash Flow'!#REF!</f>
        <v>#REF!</v>
      </c>
      <c r="WVQ8" s="354" t="e">
        <f>'[9]15 Yr. Cash Flow'!#REF!</f>
        <v>#REF!</v>
      </c>
      <c r="WVS8" s="354" t="e">
        <f>'[9]15 Yr. Cash Flow'!#REF!</f>
        <v>#REF!</v>
      </c>
      <c r="WVU8" s="354" t="e">
        <f>'[9]15 Yr. Cash Flow'!#REF!</f>
        <v>#REF!</v>
      </c>
      <c r="WVW8" s="354" t="e">
        <f>'[9]15 Yr. Cash Flow'!#REF!</f>
        <v>#REF!</v>
      </c>
      <c r="WVY8" s="354" t="e">
        <f>'[9]15 Yr. Cash Flow'!#REF!</f>
        <v>#REF!</v>
      </c>
      <c r="WWA8" s="354" t="e">
        <f>'[9]15 Yr. Cash Flow'!#REF!</f>
        <v>#REF!</v>
      </c>
      <c r="WWC8" s="354" t="e">
        <f>'[9]15 Yr. Cash Flow'!#REF!</f>
        <v>#REF!</v>
      </c>
      <c r="WWE8" s="354" t="e">
        <f>'[9]15 Yr. Cash Flow'!#REF!</f>
        <v>#REF!</v>
      </c>
      <c r="WWG8" s="354" t="e">
        <f>'[9]15 Yr. Cash Flow'!#REF!</f>
        <v>#REF!</v>
      </c>
      <c r="WWI8" s="354" t="e">
        <f>'[9]15 Yr. Cash Flow'!#REF!</f>
        <v>#REF!</v>
      </c>
      <c r="WWK8" s="354" t="e">
        <f>'[9]15 Yr. Cash Flow'!#REF!</f>
        <v>#REF!</v>
      </c>
      <c r="WWM8" s="354" t="e">
        <f>'[9]15 Yr. Cash Flow'!#REF!</f>
        <v>#REF!</v>
      </c>
      <c r="WWO8" s="354" t="e">
        <f>'[9]15 Yr. Cash Flow'!#REF!</f>
        <v>#REF!</v>
      </c>
      <c r="WWQ8" s="354" t="e">
        <f>'[9]15 Yr. Cash Flow'!#REF!</f>
        <v>#REF!</v>
      </c>
      <c r="WWS8" s="354" t="e">
        <f>'[9]15 Yr. Cash Flow'!#REF!</f>
        <v>#REF!</v>
      </c>
      <c r="WWU8" s="354" t="e">
        <f>'[9]15 Yr. Cash Flow'!#REF!</f>
        <v>#REF!</v>
      </c>
      <c r="WWW8" s="354" t="e">
        <f>'[9]15 Yr. Cash Flow'!#REF!</f>
        <v>#REF!</v>
      </c>
      <c r="WWY8" s="354" t="e">
        <f>'[9]15 Yr. Cash Flow'!#REF!</f>
        <v>#REF!</v>
      </c>
      <c r="WXA8" s="354" t="e">
        <f>'[9]15 Yr. Cash Flow'!#REF!</f>
        <v>#REF!</v>
      </c>
      <c r="WXC8" s="354" t="e">
        <f>'[9]15 Yr. Cash Flow'!#REF!</f>
        <v>#REF!</v>
      </c>
      <c r="WXE8" s="354" t="e">
        <f>'[9]15 Yr. Cash Flow'!#REF!</f>
        <v>#REF!</v>
      </c>
      <c r="WXG8" s="354" t="e">
        <f>'[9]15 Yr. Cash Flow'!#REF!</f>
        <v>#REF!</v>
      </c>
      <c r="WXI8" s="354" t="e">
        <f>'[9]15 Yr. Cash Flow'!#REF!</f>
        <v>#REF!</v>
      </c>
      <c r="WXK8" s="354" t="e">
        <f>'[9]15 Yr. Cash Flow'!#REF!</f>
        <v>#REF!</v>
      </c>
      <c r="WXM8" s="354" t="e">
        <f>'[9]15 Yr. Cash Flow'!#REF!</f>
        <v>#REF!</v>
      </c>
      <c r="WXO8" s="354" t="e">
        <f>'[9]15 Yr. Cash Flow'!#REF!</f>
        <v>#REF!</v>
      </c>
      <c r="WXQ8" s="354" t="e">
        <f>'[9]15 Yr. Cash Flow'!#REF!</f>
        <v>#REF!</v>
      </c>
      <c r="WXS8" s="354" t="e">
        <f>'[9]15 Yr. Cash Flow'!#REF!</f>
        <v>#REF!</v>
      </c>
      <c r="WXU8" s="354" t="e">
        <f>'[9]15 Yr. Cash Flow'!#REF!</f>
        <v>#REF!</v>
      </c>
      <c r="WXW8" s="354" t="e">
        <f>'[9]15 Yr. Cash Flow'!#REF!</f>
        <v>#REF!</v>
      </c>
      <c r="WXY8" s="354" t="e">
        <f>'[9]15 Yr. Cash Flow'!#REF!</f>
        <v>#REF!</v>
      </c>
      <c r="WYA8" s="354" t="e">
        <f>'[9]15 Yr. Cash Flow'!#REF!</f>
        <v>#REF!</v>
      </c>
      <c r="WYC8" s="354" t="e">
        <f>'[9]15 Yr. Cash Flow'!#REF!</f>
        <v>#REF!</v>
      </c>
      <c r="WYE8" s="354" t="e">
        <f>'[9]15 Yr. Cash Flow'!#REF!</f>
        <v>#REF!</v>
      </c>
      <c r="WYG8" s="354" t="e">
        <f>'[9]15 Yr. Cash Flow'!#REF!</f>
        <v>#REF!</v>
      </c>
      <c r="WYI8" s="354" t="e">
        <f>'[9]15 Yr. Cash Flow'!#REF!</f>
        <v>#REF!</v>
      </c>
      <c r="WYK8" s="354" t="e">
        <f>'[9]15 Yr. Cash Flow'!#REF!</f>
        <v>#REF!</v>
      </c>
      <c r="WYM8" s="354" t="e">
        <f>'[9]15 Yr. Cash Flow'!#REF!</f>
        <v>#REF!</v>
      </c>
      <c r="WYO8" s="354" t="e">
        <f>'[9]15 Yr. Cash Flow'!#REF!</f>
        <v>#REF!</v>
      </c>
      <c r="WYQ8" s="354" t="e">
        <f>'[9]15 Yr. Cash Flow'!#REF!</f>
        <v>#REF!</v>
      </c>
      <c r="WYS8" s="354" t="e">
        <f>'[9]15 Yr. Cash Flow'!#REF!</f>
        <v>#REF!</v>
      </c>
      <c r="WYU8" s="354" t="e">
        <f>'[9]15 Yr. Cash Flow'!#REF!</f>
        <v>#REF!</v>
      </c>
      <c r="WYW8" s="354" t="e">
        <f>'[9]15 Yr. Cash Flow'!#REF!</f>
        <v>#REF!</v>
      </c>
      <c r="WYY8" s="354" t="e">
        <f>'[9]15 Yr. Cash Flow'!#REF!</f>
        <v>#REF!</v>
      </c>
      <c r="WZA8" s="354" t="e">
        <f>'[9]15 Yr. Cash Flow'!#REF!</f>
        <v>#REF!</v>
      </c>
      <c r="WZC8" s="354" t="e">
        <f>'[9]15 Yr. Cash Flow'!#REF!</f>
        <v>#REF!</v>
      </c>
      <c r="WZE8" s="354" t="e">
        <f>'[9]15 Yr. Cash Flow'!#REF!</f>
        <v>#REF!</v>
      </c>
      <c r="WZG8" s="354" t="e">
        <f>'[9]15 Yr. Cash Flow'!#REF!</f>
        <v>#REF!</v>
      </c>
      <c r="WZI8" s="354" t="e">
        <f>'[9]15 Yr. Cash Flow'!#REF!</f>
        <v>#REF!</v>
      </c>
      <c r="WZK8" s="354" t="e">
        <f>'[9]15 Yr. Cash Flow'!#REF!</f>
        <v>#REF!</v>
      </c>
      <c r="WZM8" s="354" t="e">
        <f>'[9]15 Yr. Cash Flow'!#REF!</f>
        <v>#REF!</v>
      </c>
      <c r="WZO8" s="354" t="e">
        <f>'[9]15 Yr. Cash Flow'!#REF!</f>
        <v>#REF!</v>
      </c>
      <c r="WZQ8" s="354" t="e">
        <f>'[9]15 Yr. Cash Flow'!#REF!</f>
        <v>#REF!</v>
      </c>
      <c r="WZS8" s="354" t="e">
        <f>'[9]15 Yr. Cash Flow'!#REF!</f>
        <v>#REF!</v>
      </c>
      <c r="WZU8" s="354" t="e">
        <f>'[9]15 Yr. Cash Flow'!#REF!</f>
        <v>#REF!</v>
      </c>
      <c r="WZW8" s="354" t="e">
        <f>'[9]15 Yr. Cash Flow'!#REF!</f>
        <v>#REF!</v>
      </c>
      <c r="WZY8" s="354" t="e">
        <f>'[9]15 Yr. Cash Flow'!#REF!</f>
        <v>#REF!</v>
      </c>
      <c r="XAA8" s="354" t="e">
        <f>'[9]15 Yr. Cash Flow'!#REF!</f>
        <v>#REF!</v>
      </c>
      <c r="XAC8" s="354" t="e">
        <f>'[9]15 Yr. Cash Flow'!#REF!</f>
        <v>#REF!</v>
      </c>
      <c r="XAE8" s="354" t="e">
        <f>'[9]15 Yr. Cash Flow'!#REF!</f>
        <v>#REF!</v>
      </c>
      <c r="XAG8" s="354" t="e">
        <f>'[9]15 Yr. Cash Flow'!#REF!</f>
        <v>#REF!</v>
      </c>
      <c r="XAI8" s="354" t="e">
        <f>'[9]15 Yr. Cash Flow'!#REF!</f>
        <v>#REF!</v>
      </c>
      <c r="XAK8" s="354" t="e">
        <f>'[9]15 Yr. Cash Flow'!#REF!</f>
        <v>#REF!</v>
      </c>
      <c r="XAM8" s="354" t="e">
        <f>'[9]15 Yr. Cash Flow'!#REF!</f>
        <v>#REF!</v>
      </c>
      <c r="XAO8" s="354" t="e">
        <f>'[9]15 Yr. Cash Flow'!#REF!</f>
        <v>#REF!</v>
      </c>
      <c r="XAQ8" s="354" t="e">
        <f>'[9]15 Yr. Cash Flow'!#REF!</f>
        <v>#REF!</v>
      </c>
      <c r="XAS8" s="354" t="e">
        <f>'[9]15 Yr. Cash Flow'!#REF!</f>
        <v>#REF!</v>
      </c>
      <c r="XAU8" s="354" t="e">
        <f>'[9]15 Yr. Cash Flow'!#REF!</f>
        <v>#REF!</v>
      </c>
      <c r="XAW8" s="354" t="e">
        <f>'[9]15 Yr. Cash Flow'!#REF!</f>
        <v>#REF!</v>
      </c>
      <c r="XAY8" s="354" t="e">
        <f>'[9]15 Yr. Cash Flow'!#REF!</f>
        <v>#REF!</v>
      </c>
      <c r="XBA8" s="354" t="e">
        <f>'[9]15 Yr. Cash Flow'!#REF!</f>
        <v>#REF!</v>
      </c>
      <c r="XBC8" s="354" t="e">
        <f>'[9]15 Yr. Cash Flow'!#REF!</f>
        <v>#REF!</v>
      </c>
      <c r="XBE8" s="354" t="e">
        <f>'[9]15 Yr. Cash Flow'!#REF!</f>
        <v>#REF!</v>
      </c>
      <c r="XBG8" s="354" t="e">
        <f>'[9]15 Yr. Cash Flow'!#REF!</f>
        <v>#REF!</v>
      </c>
      <c r="XBI8" s="354" t="e">
        <f>'[9]15 Yr. Cash Flow'!#REF!</f>
        <v>#REF!</v>
      </c>
      <c r="XBK8" s="354" t="e">
        <f>'[9]15 Yr. Cash Flow'!#REF!</f>
        <v>#REF!</v>
      </c>
      <c r="XBM8" s="354" t="e">
        <f>'[9]15 Yr. Cash Flow'!#REF!</f>
        <v>#REF!</v>
      </c>
      <c r="XBO8" s="354" t="e">
        <f>'[9]15 Yr. Cash Flow'!#REF!</f>
        <v>#REF!</v>
      </c>
      <c r="XBQ8" s="354" t="e">
        <f>'[9]15 Yr. Cash Flow'!#REF!</f>
        <v>#REF!</v>
      </c>
      <c r="XBS8" s="354" t="e">
        <f>'[9]15 Yr. Cash Flow'!#REF!</f>
        <v>#REF!</v>
      </c>
      <c r="XBU8" s="354" t="e">
        <f>'[9]15 Yr. Cash Flow'!#REF!</f>
        <v>#REF!</v>
      </c>
      <c r="XBW8" s="354" t="e">
        <f>'[9]15 Yr. Cash Flow'!#REF!</f>
        <v>#REF!</v>
      </c>
      <c r="XBY8" s="354" t="e">
        <f>'[9]15 Yr. Cash Flow'!#REF!</f>
        <v>#REF!</v>
      </c>
      <c r="XCA8" s="354" t="e">
        <f>'[9]15 Yr. Cash Flow'!#REF!</f>
        <v>#REF!</v>
      </c>
      <c r="XCC8" s="354" t="e">
        <f>'[9]15 Yr. Cash Flow'!#REF!</f>
        <v>#REF!</v>
      </c>
      <c r="XCE8" s="354" t="e">
        <f>'[9]15 Yr. Cash Flow'!#REF!</f>
        <v>#REF!</v>
      </c>
      <c r="XCG8" s="354" t="e">
        <f>'[9]15 Yr. Cash Flow'!#REF!</f>
        <v>#REF!</v>
      </c>
      <c r="XCI8" s="354" t="e">
        <f>'[9]15 Yr. Cash Flow'!#REF!</f>
        <v>#REF!</v>
      </c>
      <c r="XCK8" s="354" t="e">
        <f>'[9]15 Yr. Cash Flow'!#REF!</f>
        <v>#REF!</v>
      </c>
      <c r="XCM8" s="354" t="e">
        <f>'[9]15 Yr. Cash Flow'!#REF!</f>
        <v>#REF!</v>
      </c>
      <c r="XCO8" s="354" t="e">
        <f>'[9]15 Yr. Cash Flow'!#REF!</f>
        <v>#REF!</v>
      </c>
      <c r="XCQ8" s="354" t="e">
        <f>'[9]15 Yr. Cash Flow'!#REF!</f>
        <v>#REF!</v>
      </c>
      <c r="XCS8" s="354" t="e">
        <f>'[9]15 Yr. Cash Flow'!#REF!</f>
        <v>#REF!</v>
      </c>
      <c r="XCU8" s="354" t="e">
        <f>'[9]15 Yr. Cash Flow'!#REF!</f>
        <v>#REF!</v>
      </c>
      <c r="XCW8" s="354" t="e">
        <f>'[9]15 Yr. Cash Flow'!#REF!</f>
        <v>#REF!</v>
      </c>
      <c r="XCY8" s="354" t="e">
        <f>'[9]15 Yr. Cash Flow'!#REF!</f>
        <v>#REF!</v>
      </c>
      <c r="XDA8" s="354" t="e">
        <f>'[9]15 Yr. Cash Flow'!#REF!</f>
        <v>#REF!</v>
      </c>
      <c r="XDC8" s="354" t="e">
        <f>'[9]15 Yr. Cash Flow'!#REF!</f>
        <v>#REF!</v>
      </c>
      <c r="XDE8" s="354" t="e">
        <f>'[9]15 Yr. Cash Flow'!#REF!</f>
        <v>#REF!</v>
      </c>
      <c r="XDG8" s="354" t="e">
        <f>'[9]15 Yr. Cash Flow'!#REF!</f>
        <v>#REF!</v>
      </c>
      <c r="XDI8" s="354" t="e">
        <f>'[9]15 Yr. Cash Flow'!#REF!</f>
        <v>#REF!</v>
      </c>
      <c r="XDK8" s="354" t="e">
        <f>'[9]15 Yr. Cash Flow'!#REF!</f>
        <v>#REF!</v>
      </c>
      <c r="XDM8" s="354" t="e">
        <f>'[9]15 Yr. Cash Flow'!#REF!</f>
        <v>#REF!</v>
      </c>
      <c r="XDO8" s="354" t="e">
        <f>'[9]15 Yr. Cash Flow'!#REF!</f>
        <v>#REF!</v>
      </c>
      <c r="XDQ8" s="354" t="e">
        <f>'[9]15 Yr. Cash Flow'!#REF!</f>
        <v>#REF!</v>
      </c>
      <c r="XDS8" s="354" t="e">
        <f>'[9]15 Yr. Cash Flow'!#REF!</f>
        <v>#REF!</v>
      </c>
      <c r="XDU8" s="354" t="e">
        <f>'[9]15 Yr. Cash Flow'!#REF!</f>
        <v>#REF!</v>
      </c>
      <c r="XDW8" s="354" t="e">
        <f>'[9]15 Yr. Cash Flow'!#REF!</f>
        <v>#REF!</v>
      </c>
      <c r="XDY8" s="354" t="e">
        <f>'[9]15 Yr. Cash Flow'!#REF!</f>
        <v>#REF!</v>
      </c>
      <c r="XEA8" s="354" t="e">
        <f>'[9]15 Yr. Cash Flow'!#REF!</f>
        <v>#REF!</v>
      </c>
      <c r="XEC8" s="354" t="e">
        <f>'[9]15 Yr. Cash Flow'!#REF!</f>
        <v>#REF!</v>
      </c>
      <c r="XEE8" s="354" t="e">
        <f>'[9]15 Yr. Cash Flow'!#REF!</f>
        <v>#REF!</v>
      </c>
      <c r="XEG8" s="354" t="e">
        <f>'[9]15 Yr. Cash Flow'!#REF!</f>
        <v>#REF!</v>
      </c>
      <c r="XEI8" s="354" t="e">
        <f>'[9]15 Yr. Cash Flow'!#REF!</f>
        <v>#REF!</v>
      </c>
      <c r="XEK8" s="354" t="e">
        <f>'[9]15 Yr. Cash Flow'!#REF!</f>
        <v>#REF!</v>
      </c>
      <c r="XEM8" s="354" t="e">
        <f>'[9]15 Yr. Cash Flow'!#REF!</f>
        <v>#REF!</v>
      </c>
      <c r="XEO8" s="354" t="e">
        <f>'[9]15 Yr. Cash Flow'!#REF!</f>
        <v>#REF!</v>
      </c>
      <c r="XEQ8" s="354" t="e">
        <f>'[9]15 Yr. Cash Flow'!#REF!</f>
        <v>#REF!</v>
      </c>
      <c r="XES8" s="354" t="e">
        <f>'[9]15 Yr. Cash Flow'!#REF!</f>
        <v>#REF!</v>
      </c>
      <c r="XEU8" s="354" t="e">
        <f>'[9]15 Yr. Cash Flow'!#REF!</f>
        <v>#REF!</v>
      </c>
      <c r="XEW8" s="354" t="e">
        <f>'[9]15 Yr. Cash Flow'!#REF!</f>
        <v>#REF!</v>
      </c>
      <c r="XEY8" s="354" t="e">
        <f>'[9]15 Yr. Cash Flow'!#REF!</f>
        <v>#REF!</v>
      </c>
      <c r="XFA8" s="354" t="e">
        <f>'[9]15 Yr. Cash Flow'!#REF!</f>
        <v>#REF!</v>
      </c>
      <c r="XFC8" s="354" t="e">
        <f>'[9]15 Yr. Cash Flow'!#REF!</f>
        <v>#REF!</v>
      </c>
    </row>
    <row r="9" spans="1:1023 1025:2047 2049:3071 3073:4095 4097:5119 5121:6143 6145:7167 7169:8191 8193:9215 9217:10239 10241:11263 11265:12287 12289:13311 13313:14335 14337:15359 15361:16383" s="356" customFormat="1" ht="14.25">
      <c r="A9" s="339" t="s">
        <v>2671</v>
      </c>
      <c r="B9" s="339"/>
      <c r="C9" s="375"/>
      <c r="D9" s="339"/>
      <c r="E9" s="354">
        <f>'[9]15 Yr. Cash Flow'!B14</f>
        <v>10000</v>
      </c>
      <c r="G9" s="354">
        <f>'[9]15 Yr. Cash Flow'!D14</f>
        <v>10000</v>
      </c>
      <c r="I9" s="354">
        <f>'[9]15 Yr. Cash Flow'!E14</f>
        <v>10000</v>
      </c>
      <c r="K9" s="354">
        <f>'[9]15 Yr. Cash Flow'!F14</f>
        <v>10000</v>
      </c>
      <c r="M9" s="354">
        <f>'[9]15 Yr. Cash Flow'!G14</f>
        <v>10000</v>
      </c>
      <c r="O9" s="354">
        <f>'[9]15 Yr. Cash Flow'!H14</f>
        <v>10000</v>
      </c>
      <c r="Q9" s="354">
        <f>'[9]15 Yr. Cash Flow'!I14</f>
        <v>10000</v>
      </c>
      <c r="S9" s="354">
        <f>'[9]15 Yr. Cash Flow'!J14</f>
        <v>10000</v>
      </c>
      <c r="U9" s="354">
        <f>'[9]15 Yr. Cash Flow'!K14</f>
        <v>10000</v>
      </c>
      <c r="W9" s="354">
        <f>'[9]15 Yr. Cash Flow'!L14</f>
        <v>10000</v>
      </c>
      <c r="Y9" s="354">
        <f>'[9]15 Yr. Cash Flow'!M14</f>
        <v>10000</v>
      </c>
      <c r="AA9" s="354">
        <f>'[9]15 Yr. Cash Flow'!N14</f>
        <v>10000</v>
      </c>
      <c r="AC9" s="354">
        <f>'[9]15 Yr. Cash Flow'!O14</f>
        <v>10000</v>
      </c>
      <c r="AE9" s="354">
        <f>'[9]15 Yr. Cash Flow'!P14</f>
        <v>10000</v>
      </c>
      <c r="AG9" s="354">
        <f>'[9]15 Yr. Cash Flow'!Q14</f>
        <v>10000</v>
      </c>
      <c r="AI9" s="354">
        <f>'[9]15 Yr. Cash Flow'!AF14</f>
        <v>0</v>
      </c>
      <c r="AK9" s="354">
        <f>'[9]15 Yr. Cash Flow'!AH14</f>
        <v>0</v>
      </c>
      <c r="AM9" s="354">
        <f>'[9]15 Yr. Cash Flow'!AJ14</f>
        <v>0</v>
      </c>
      <c r="AO9" s="354">
        <f>'[9]15 Yr. Cash Flow'!AL14</f>
        <v>0</v>
      </c>
      <c r="AQ9" s="354">
        <f>'[9]15 Yr. Cash Flow'!AN14</f>
        <v>0</v>
      </c>
      <c r="AS9" s="354">
        <f>'[9]15 Yr. Cash Flow'!AP14</f>
        <v>0</v>
      </c>
      <c r="AU9" s="354">
        <f>'[9]15 Yr. Cash Flow'!AR14</f>
        <v>0</v>
      </c>
      <c r="AW9" s="354">
        <f>'[9]15 Yr. Cash Flow'!AT14</f>
        <v>0</v>
      </c>
      <c r="AY9" s="354">
        <f>'[9]15 Yr. Cash Flow'!AV14</f>
        <v>0</v>
      </c>
      <c r="BA9" s="354">
        <f>'[9]15 Yr. Cash Flow'!AX14</f>
        <v>0</v>
      </c>
      <c r="BC9" s="354">
        <f>'[9]15 Yr. Cash Flow'!AZ14</f>
        <v>0</v>
      </c>
      <c r="BE9" s="354">
        <f>'[9]15 Yr. Cash Flow'!BB14</f>
        <v>0</v>
      </c>
      <c r="BG9" s="354">
        <f>'[9]15 Yr. Cash Flow'!BD14</f>
        <v>0</v>
      </c>
      <c r="BI9" s="354">
        <f>'[9]15 Yr. Cash Flow'!BF14</f>
        <v>0</v>
      </c>
      <c r="BK9" s="354">
        <f>'[9]15 Yr. Cash Flow'!BH14</f>
        <v>0</v>
      </c>
      <c r="BM9" s="354">
        <f>'[9]15 Yr. Cash Flow'!BJ14</f>
        <v>0</v>
      </c>
      <c r="BO9" s="354">
        <f>'[9]15 Yr. Cash Flow'!BL14</f>
        <v>0</v>
      </c>
      <c r="BQ9" s="354">
        <f>'[9]15 Yr. Cash Flow'!BN14</f>
        <v>0</v>
      </c>
      <c r="BS9" s="354">
        <f>'[9]15 Yr. Cash Flow'!BP14</f>
        <v>0</v>
      </c>
      <c r="BU9" s="354">
        <f>'[9]15 Yr. Cash Flow'!BR14</f>
        <v>0</v>
      </c>
      <c r="BW9" s="354">
        <f>'[9]15 Yr. Cash Flow'!BT14</f>
        <v>0</v>
      </c>
      <c r="BY9" s="354">
        <f>'[9]15 Yr. Cash Flow'!BV14</f>
        <v>0</v>
      </c>
      <c r="CA9" s="354">
        <f>'[9]15 Yr. Cash Flow'!BX14</f>
        <v>0</v>
      </c>
      <c r="CC9" s="354">
        <f>'[9]15 Yr. Cash Flow'!BZ14</f>
        <v>0</v>
      </c>
      <c r="CE9" s="354">
        <f>'[9]15 Yr. Cash Flow'!CB14</f>
        <v>0</v>
      </c>
      <c r="CG9" s="354">
        <f>'[9]15 Yr. Cash Flow'!CD14</f>
        <v>0</v>
      </c>
      <c r="CI9" s="354">
        <f>'[9]15 Yr. Cash Flow'!CF14</f>
        <v>0</v>
      </c>
      <c r="CK9" s="354">
        <f>'[9]15 Yr. Cash Flow'!CH14</f>
        <v>0</v>
      </c>
      <c r="CM9" s="354">
        <f>'[9]15 Yr. Cash Flow'!CJ14</f>
        <v>0</v>
      </c>
      <c r="CO9" s="354">
        <f>'[9]15 Yr. Cash Flow'!CL14</f>
        <v>0</v>
      </c>
      <c r="CQ9" s="354">
        <f>'[9]15 Yr. Cash Flow'!CN14</f>
        <v>0</v>
      </c>
      <c r="CS9" s="354">
        <f>'[9]15 Yr. Cash Flow'!CP14</f>
        <v>0</v>
      </c>
      <c r="CU9" s="354">
        <f>'[9]15 Yr. Cash Flow'!CR14</f>
        <v>0</v>
      </c>
      <c r="CW9" s="354">
        <f>'[9]15 Yr. Cash Flow'!CT14</f>
        <v>0</v>
      </c>
      <c r="CY9" s="354">
        <f>'[9]15 Yr. Cash Flow'!CV14</f>
        <v>0</v>
      </c>
      <c r="DA9" s="354">
        <f>'[9]15 Yr. Cash Flow'!CX14</f>
        <v>0</v>
      </c>
      <c r="DC9" s="354">
        <f>'[9]15 Yr. Cash Flow'!CZ14</f>
        <v>0</v>
      </c>
      <c r="DE9" s="354">
        <f>'[9]15 Yr. Cash Flow'!DB14</f>
        <v>0</v>
      </c>
      <c r="DG9" s="354">
        <f>'[9]15 Yr. Cash Flow'!DD14</f>
        <v>0</v>
      </c>
      <c r="DI9" s="354">
        <f>'[9]15 Yr. Cash Flow'!DF14</f>
        <v>0</v>
      </c>
      <c r="DK9" s="354">
        <f>'[9]15 Yr. Cash Flow'!DH14</f>
        <v>0</v>
      </c>
      <c r="DM9" s="354">
        <f>'[9]15 Yr. Cash Flow'!DJ14</f>
        <v>0</v>
      </c>
      <c r="DO9" s="354">
        <f>'[9]15 Yr. Cash Flow'!DL14</f>
        <v>0</v>
      </c>
      <c r="DQ9" s="354">
        <f>'[9]15 Yr. Cash Flow'!DN14</f>
        <v>0</v>
      </c>
      <c r="DS9" s="354">
        <f>'[9]15 Yr. Cash Flow'!DP14</f>
        <v>0</v>
      </c>
      <c r="DU9" s="354">
        <f>'[9]15 Yr. Cash Flow'!DR14</f>
        <v>0</v>
      </c>
      <c r="DW9" s="354">
        <f>'[9]15 Yr. Cash Flow'!DT14</f>
        <v>0</v>
      </c>
      <c r="DY9" s="354">
        <f>'[9]15 Yr. Cash Flow'!DV14</f>
        <v>0</v>
      </c>
      <c r="EA9" s="354">
        <f>'[9]15 Yr. Cash Flow'!DX14</f>
        <v>0</v>
      </c>
      <c r="EC9" s="354">
        <f>'[9]15 Yr. Cash Flow'!DZ14</f>
        <v>0</v>
      </c>
      <c r="EE9" s="354">
        <f>'[9]15 Yr. Cash Flow'!EB14</f>
        <v>0</v>
      </c>
      <c r="EG9" s="354">
        <f>'[9]15 Yr. Cash Flow'!ED14</f>
        <v>0</v>
      </c>
      <c r="EI9" s="354">
        <f>'[9]15 Yr. Cash Flow'!EF14</f>
        <v>0</v>
      </c>
      <c r="EK9" s="354">
        <f>'[9]15 Yr. Cash Flow'!EH14</f>
        <v>0</v>
      </c>
      <c r="EM9" s="354">
        <f>'[9]15 Yr. Cash Flow'!EJ14</f>
        <v>0</v>
      </c>
      <c r="EO9" s="354">
        <f>'[9]15 Yr. Cash Flow'!EL14</f>
        <v>0</v>
      </c>
      <c r="EQ9" s="354">
        <f>'[9]15 Yr. Cash Flow'!EN14</f>
        <v>0</v>
      </c>
      <c r="ES9" s="354">
        <f>'[9]15 Yr. Cash Flow'!EP14</f>
        <v>0</v>
      </c>
      <c r="EU9" s="354">
        <f>'[9]15 Yr. Cash Flow'!ER14</f>
        <v>0</v>
      </c>
      <c r="EW9" s="354">
        <f>'[9]15 Yr. Cash Flow'!ET14</f>
        <v>0</v>
      </c>
      <c r="EY9" s="354">
        <f>'[9]15 Yr. Cash Flow'!EV14</f>
        <v>0</v>
      </c>
      <c r="FA9" s="354">
        <f>'[9]15 Yr. Cash Flow'!EX14</f>
        <v>0</v>
      </c>
      <c r="FC9" s="354">
        <f>'[9]15 Yr. Cash Flow'!EZ14</f>
        <v>0</v>
      </c>
      <c r="FE9" s="354">
        <f>'[9]15 Yr. Cash Flow'!FB14</f>
        <v>0</v>
      </c>
      <c r="FG9" s="354">
        <f>'[9]15 Yr. Cash Flow'!FD14</f>
        <v>0</v>
      </c>
      <c r="FI9" s="354">
        <f>'[9]15 Yr. Cash Flow'!FF14</f>
        <v>0</v>
      </c>
      <c r="FK9" s="354">
        <f>'[9]15 Yr. Cash Flow'!FH14</f>
        <v>0</v>
      </c>
      <c r="FM9" s="354">
        <f>'[9]15 Yr. Cash Flow'!FJ14</f>
        <v>0</v>
      </c>
      <c r="FO9" s="354">
        <f>'[9]15 Yr. Cash Flow'!FL14</f>
        <v>0</v>
      </c>
      <c r="FQ9" s="354">
        <f>'[9]15 Yr. Cash Flow'!FN14</f>
        <v>0</v>
      </c>
      <c r="FS9" s="354">
        <f>'[9]15 Yr. Cash Flow'!FP14</f>
        <v>0</v>
      </c>
      <c r="FU9" s="354">
        <f>'[9]15 Yr. Cash Flow'!FR14</f>
        <v>0</v>
      </c>
      <c r="FW9" s="354">
        <f>'[9]15 Yr. Cash Flow'!FT14</f>
        <v>0</v>
      </c>
      <c r="FY9" s="354">
        <f>'[9]15 Yr. Cash Flow'!FV14</f>
        <v>0</v>
      </c>
      <c r="GA9" s="354">
        <f>'[9]15 Yr. Cash Flow'!FX14</f>
        <v>0</v>
      </c>
      <c r="GC9" s="354">
        <f>'[9]15 Yr. Cash Flow'!FZ14</f>
        <v>0</v>
      </c>
      <c r="GE9" s="354">
        <f>'[9]15 Yr. Cash Flow'!GB14</f>
        <v>0</v>
      </c>
      <c r="GG9" s="354">
        <f>'[9]15 Yr. Cash Flow'!GD14</f>
        <v>0</v>
      </c>
      <c r="GI9" s="354">
        <f>'[9]15 Yr. Cash Flow'!GF14</f>
        <v>0</v>
      </c>
      <c r="GK9" s="354">
        <f>'[9]15 Yr. Cash Flow'!GH14</f>
        <v>0</v>
      </c>
      <c r="GM9" s="354">
        <f>'[9]15 Yr. Cash Flow'!GJ14</f>
        <v>0</v>
      </c>
      <c r="GO9" s="354">
        <f>'[9]15 Yr. Cash Flow'!GL14</f>
        <v>0</v>
      </c>
      <c r="GQ9" s="354">
        <f>'[9]15 Yr. Cash Flow'!GN14</f>
        <v>0</v>
      </c>
      <c r="GS9" s="354">
        <f>'[9]15 Yr. Cash Flow'!GP14</f>
        <v>0</v>
      </c>
      <c r="GU9" s="354">
        <f>'[9]15 Yr. Cash Flow'!GR14</f>
        <v>0</v>
      </c>
      <c r="GW9" s="354">
        <f>'[9]15 Yr. Cash Flow'!GT14</f>
        <v>0</v>
      </c>
      <c r="GY9" s="354">
        <f>'[9]15 Yr. Cash Flow'!GV14</f>
        <v>0</v>
      </c>
      <c r="HA9" s="354">
        <f>'[9]15 Yr. Cash Flow'!GX14</f>
        <v>0</v>
      </c>
      <c r="HC9" s="354">
        <f>'[9]15 Yr. Cash Flow'!GZ14</f>
        <v>0</v>
      </c>
      <c r="HE9" s="354">
        <f>'[9]15 Yr. Cash Flow'!HB14</f>
        <v>0</v>
      </c>
      <c r="HG9" s="354">
        <f>'[9]15 Yr. Cash Flow'!HD14</f>
        <v>0</v>
      </c>
      <c r="HI9" s="354">
        <f>'[9]15 Yr. Cash Flow'!HF14</f>
        <v>0</v>
      </c>
      <c r="HK9" s="354">
        <f>'[9]15 Yr. Cash Flow'!HH14</f>
        <v>0</v>
      </c>
      <c r="HM9" s="354">
        <f>'[9]15 Yr. Cash Flow'!HJ14</f>
        <v>0</v>
      </c>
      <c r="HO9" s="354">
        <f>'[9]15 Yr. Cash Flow'!HL14</f>
        <v>0</v>
      </c>
      <c r="HQ9" s="354">
        <f>'[9]15 Yr. Cash Flow'!HN14</f>
        <v>0</v>
      </c>
      <c r="HS9" s="354">
        <f>'[9]15 Yr. Cash Flow'!HP14</f>
        <v>0</v>
      </c>
      <c r="HU9" s="354">
        <f>'[9]15 Yr. Cash Flow'!HR14</f>
        <v>0</v>
      </c>
      <c r="HW9" s="354">
        <f>'[9]15 Yr. Cash Flow'!HT14</f>
        <v>0</v>
      </c>
      <c r="HY9" s="354">
        <f>'[9]15 Yr. Cash Flow'!HV14</f>
        <v>0</v>
      </c>
      <c r="IA9" s="354">
        <f>'[9]15 Yr. Cash Flow'!HX14</f>
        <v>0</v>
      </c>
      <c r="IC9" s="354">
        <f>'[9]15 Yr. Cash Flow'!HZ14</f>
        <v>0</v>
      </c>
      <c r="IE9" s="354">
        <f>'[9]15 Yr. Cash Flow'!IB14</f>
        <v>0</v>
      </c>
      <c r="IG9" s="354">
        <f>'[9]15 Yr. Cash Flow'!ID14</f>
        <v>0</v>
      </c>
      <c r="II9" s="354">
        <f>'[9]15 Yr. Cash Flow'!IF14</f>
        <v>0</v>
      </c>
      <c r="IK9" s="354">
        <f>'[9]15 Yr. Cash Flow'!IH14</f>
        <v>0</v>
      </c>
      <c r="IM9" s="354">
        <f>'[9]15 Yr. Cash Flow'!IJ14</f>
        <v>0</v>
      </c>
      <c r="IO9" s="354">
        <f>'[9]15 Yr. Cash Flow'!IL14</f>
        <v>0</v>
      </c>
      <c r="IQ9" s="354">
        <f>'[9]15 Yr. Cash Flow'!IN14</f>
        <v>0</v>
      </c>
      <c r="IS9" s="354">
        <f>'[9]15 Yr. Cash Flow'!IP14</f>
        <v>0</v>
      </c>
      <c r="IU9" s="354">
        <f>'[9]15 Yr. Cash Flow'!IR14</f>
        <v>0</v>
      </c>
      <c r="IW9" s="354">
        <f>'[9]15 Yr. Cash Flow'!IT14</f>
        <v>0</v>
      </c>
      <c r="IY9" s="354">
        <f>'[9]15 Yr. Cash Flow'!IV14</f>
        <v>0</v>
      </c>
      <c r="JA9" s="354" t="e">
        <f>'[9]15 Yr. Cash Flow'!#REF!</f>
        <v>#REF!</v>
      </c>
      <c r="JC9" s="354" t="e">
        <f>'[9]15 Yr. Cash Flow'!#REF!</f>
        <v>#REF!</v>
      </c>
      <c r="JE9" s="354" t="e">
        <f>'[9]15 Yr. Cash Flow'!#REF!</f>
        <v>#REF!</v>
      </c>
      <c r="JG9" s="354" t="e">
        <f>'[9]15 Yr. Cash Flow'!#REF!</f>
        <v>#REF!</v>
      </c>
      <c r="JI9" s="354" t="e">
        <f>'[9]15 Yr. Cash Flow'!#REF!</f>
        <v>#REF!</v>
      </c>
      <c r="JK9" s="354" t="e">
        <f>'[9]15 Yr. Cash Flow'!#REF!</f>
        <v>#REF!</v>
      </c>
      <c r="JM9" s="354" t="e">
        <f>'[9]15 Yr. Cash Flow'!#REF!</f>
        <v>#REF!</v>
      </c>
      <c r="JO9" s="354" t="e">
        <f>'[9]15 Yr. Cash Flow'!#REF!</f>
        <v>#REF!</v>
      </c>
      <c r="JQ9" s="354" t="e">
        <f>'[9]15 Yr. Cash Flow'!#REF!</f>
        <v>#REF!</v>
      </c>
      <c r="JS9" s="354" t="e">
        <f>'[9]15 Yr. Cash Flow'!#REF!</f>
        <v>#REF!</v>
      </c>
      <c r="JU9" s="354" t="e">
        <f>'[9]15 Yr. Cash Flow'!#REF!</f>
        <v>#REF!</v>
      </c>
      <c r="JW9" s="354" t="e">
        <f>'[9]15 Yr. Cash Flow'!#REF!</f>
        <v>#REF!</v>
      </c>
      <c r="JY9" s="354" t="e">
        <f>'[9]15 Yr. Cash Flow'!#REF!</f>
        <v>#REF!</v>
      </c>
      <c r="KA9" s="354" t="e">
        <f>'[9]15 Yr. Cash Flow'!#REF!</f>
        <v>#REF!</v>
      </c>
      <c r="KC9" s="354" t="e">
        <f>'[9]15 Yr. Cash Flow'!#REF!</f>
        <v>#REF!</v>
      </c>
      <c r="KE9" s="354" t="e">
        <f>'[9]15 Yr. Cash Flow'!#REF!</f>
        <v>#REF!</v>
      </c>
      <c r="KG9" s="354" t="e">
        <f>'[9]15 Yr. Cash Flow'!#REF!</f>
        <v>#REF!</v>
      </c>
      <c r="KI9" s="354" t="e">
        <f>'[9]15 Yr. Cash Flow'!#REF!</f>
        <v>#REF!</v>
      </c>
      <c r="KK9" s="354" t="e">
        <f>'[9]15 Yr. Cash Flow'!#REF!</f>
        <v>#REF!</v>
      </c>
      <c r="KM9" s="354" t="e">
        <f>'[9]15 Yr. Cash Flow'!#REF!</f>
        <v>#REF!</v>
      </c>
      <c r="KO9" s="354" t="e">
        <f>'[9]15 Yr. Cash Flow'!#REF!</f>
        <v>#REF!</v>
      </c>
      <c r="KQ9" s="354" t="e">
        <f>'[9]15 Yr. Cash Flow'!#REF!</f>
        <v>#REF!</v>
      </c>
      <c r="KS9" s="354" t="e">
        <f>'[9]15 Yr. Cash Flow'!#REF!</f>
        <v>#REF!</v>
      </c>
      <c r="KU9" s="354" t="e">
        <f>'[9]15 Yr. Cash Flow'!#REF!</f>
        <v>#REF!</v>
      </c>
      <c r="KW9" s="354" t="e">
        <f>'[9]15 Yr. Cash Flow'!#REF!</f>
        <v>#REF!</v>
      </c>
      <c r="KY9" s="354" t="e">
        <f>'[9]15 Yr. Cash Flow'!#REF!</f>
        <v>#REF!</v>
      </c>
      <c r="LA9" s="354" t="e">
        <f>'[9]15 Yr. Cash Flow'!#REF!</f>
        <v>#REF!</v>
      </c>
      <c r="LC9" s="354" t="e">
        <f>'[9]15 Yr. Cash Flow'!#REF!</f>
        <v>#REF!</v>
      </c>
      <c r="LE9" s="354" t="e">
        <f>'[9]15 Yr. Cash Flow'!#REF!</f>
        <v>#REF!</v>
      </c>
      <c r="LG9" s="354" t="e">
        <f>'[9]15 Yr. Cash Flow'!#REF!</f>
        <v>#REF!</v>
      </c>
      <c r="LI9" s="354" t="e">
        <f>'[9]15 Yr. Cash Flow'!#REF!</f>
        <v>#REF!</v>
      </c>
      <c r="LK9" s="354" t="e">
        <f>'[9]15 Yr. Cash Flow'!#REF!</f>
        <v>#REF!</v>
      </c>
      <c r="LM9" s="354" t="e">
        <f>'[9]15 Yr. Cash Flow'!#REF!</f>
        <v>#REF!</v>
      </c>
      <c r="LO9" s="354" t="e">
        <f>'[9]15 Yr. Cash Flow'!#REF!</f>
        <v>#REF!</v>
      </c>
      <c r="LQ9" s="354" t="e">
        <f>'[9]15 Yr. Cash Flow'!#REF!</f>
        <v>#REF!</v>
      </c>
      <c r="LS9" s="354" t="e">
        <f>'[9]15 Yr. Cash Flow'!#REF!</f>
        <v>#REF!</v>
      </c>
      <c r="LU9" s="354" t="e">
        <f>'[9]15 Yr. Cash Flow'!#REF!</f>
        <v>#REF!</v>
      </c>
      <c r="LW9" s="354" t="e">
        <f>'[9]15 Yr. Cash Flow'!#REF!</f>
        <v>#REF!</v>
      </c>
      <c r="LY9" s="354" t="e">
        <f>'[9]15 Yr. Cash Flow'!#REF!</f>
        <v>#REF!</v>
      </c>
      <c r="MA9" s="354" t="e">
        <f>'[9]15 Yr. Cash Flow'!#REF!</f>
        <v>#REF!</v>
      </c>
      <c r="MC9" s="354" t="e">
        <f>'[9]15 Yr. Cash Flow'!#REF!</f>
        <v>#REF!</v>
      </c>
      <c r="ME9" s="354" t="e">
        <f>'[9]15 Yr. Cash Flow'!#REF!</f>
        <v>#REF!</v>
      </c>
      <c r="MG9" s="354" t="e">
        <f>'[9]15 Yr. Cash Flow'!#REF!</f>
        <v>#REF!</v>
      </c>
      <c r="MI9" s="354" t="e">
        <f>'[9]15 Yr. Cash Flow'!#REF!</f>
        <v>#REF!</v>
      </c>
      <c r="MK9" s="354" t="e">
        <f>'[9]15 Yr. Cash Flow'!#REF!</f>
        <v>#REF!</v>
      </c>
      <c r="MM9" s="354" t="e">
        <f>'[9]15 Yr. Cash Flow'!#REF!</f>
        <v>#REF!</v>
      </c>
      <c r="MO9" s="354" t="e">
        <f>'[9]15 Yr. Cash Flow'!#REF!</f>
        <v>#REF!</v>
      </c>
      <c r="MQ9" s="354" t="e">
        <f>'[9]15 Yr. Cash Flow'!#REF!</f>
        <v>#REF!</v>
      </c>
      <c r="MS9" s="354" t="e">
        <f>'[9]15 Yr. Cash Flow'!#REF!</f>
        <v>#REF!</v>
      </c>
      <c r="MU9" s="354" t="e">
        <f>'[9]15 Yr. Cash Flow'!#REF!</f>
        <v>#REF!</v>
      </c>
      <c r="MW9" s="354" t="e">
        <f>'[9]15 Yr. Cash Flow'!#REF!</f>
        <v>#REF!</v>
      </c>
      <c r="MY9" s="354" t="e">
        <f>'[9]15 Yr. Cash Flow'!#REF!</f>
        <v>#REF!</v>
      </c>
      <c r="NA9" s="354" t="e">
        <f>'[9]15 Yr. Cash Flow'!#REF!</f>
        <v>#REF!</v>
      </c>
      <c r="NC9" s="354" t="e">
        <f>'[9]15 Yr. Cash Flow'!#REF!</f>
        <v>#REF!</v>
      </c>
      <c r="NE9" s="354" t="e">
        <f>'[9]15 Yr. Cash Flow'!#REF!</f>
        <v>#REF!</v>
      </c>
      <c r="NG9" s="354" t="e">
        <f>'[9]15 Yr. Cash Flow'!#REF!</f>
        <v>#REF!</v>
      </c>
      <c r="NI9" s="354" t="e">
        <f>'[9]15 Yr. Cash Flow'!#REF!</f>
        <v>#REF!</v>
      </c>
      <c r="NK9" s="354" t="e">
        <f>'[9]15 Yr. Cash Flow'!#REF!</f>
        <v>#REF!</v>
      </c>
      <c r="NM9" s="354" t="e">
        <f>'[9]15 Yr. Cash Flow'!#REF!</f>
        <v>#REF!</v>
      </c>
      <c r="NO9" s="354" t="e">
        <f>'[9]15 Yr. Cash Flow'!#REF!</f>
        <v>#REF!</v>
      </c>
      <c r="NQ9" s="354" t="e">
        <f>'[9]15 Yr. Cash Flow'!#REF!</f>
        <v>#REF!</v>
      </c>
      <c r="NS9" s="354" t="e">
        <f>'[9]15 Yr. Cash Flow'!#REF!</f>
        <v>#REF!</v>
      </c>
      <c r="NU9" s="354" t="e">
        <f>'[9]15 Yr. Cash Flow'!#REF!</f>
        <v>#REF!</v>
      </c>
      <c r="NW9" s="354" t="e">
        <f>'[9]15 Yr. Cash Flow'!#REF!</f>
        <v>#REF!</v>
      </c>
      <c r="NY9" s="354" t="e">
        <f>'[9]15 Yr. Cash Flow'!#REF!</f>
        <v>#REF!</v>
      </c>
      <c r="OA9" s="354" t="e">
        <f>'[9]15 Yr. Cash Flow'!#REF!</f>
        <v>#REF!</v>
      </c>
      <c r="OC9" s="354" t="e">
        <f>'[9]15 Yr. Cash Flow'!#REF!</f>
        <v>#REF!</v>
      </c>
      <c r="OE9" s="354" t="e">
        <f>'[9]15 Yr. Cash Flow'!#REF!</f>
        <v>#REF!</v>
      </c>
      <c r="OG9" s="354" t="e">
        <f>'[9]15 Yr. Cash Flow'!#REF!</f>
        <v>#REF!</v>
      </c>
      <c r="OI9" s="354" t="e">
        <f>'[9]15 Yr. Cash Flow'!#REF!</f>
        <v>#REF!</v>
      </c>
      <c r="OK9" s="354" t="e">
        <f>'[9]15 Yr. Cash Flow'!#REF!</f>
        <v>#REF!</v>
      </c>
      <c r="OM9" s="354" t="e">
        <f>'[9]15 Yr. Cash Flow'!#REF!</f>
        <v>#REF!</v>
      </c>
      <c r="OO9" s="354" t="e">
        <f>'[9]15 Yr. Cash Flow'!#REF!</f>
        <v>#REF!</v>
      </c>
      <c r="OQ9" s="354" t="e">
        <f>'[9]15 Yr. Cash Flow'!#REF!</f>
        <v>#REF!</v>
      </c>
      <c r="OS9" s="354" t="e">
        <f>'[9]15 Yr. Cash Flow'!#REF!</f>
        <v>#REF!</v>
      </c>
      <c r="OU9" s="354" t="e">
        <f>'[9]15 Yr. Cash Flow'!#REF!</f>
        <v>#REF!</v>
      </c>
      <c r="OW9" s="354" t="e">
        <f>'[9]15 Yr. Cash Flow'!#REF!</f>
        <v>#REF!</v>
      </c>
      <c r="OY9" s="354" t="e">
        <f>'[9]15 Yr. Cash Flow'!#REF!</f>
        <v>#REF!</v>
      </c>
      <c r="PA9" s="354" t="e">
        <f>'[9]15 Yr. Cash Flow'!#REF!</f>
        <v>#REF!</v>
      </c>
      <c r="PC9" s="354" t="e">
        <f>'[9]15 Yr. Cash Flow'!#REF!</f>
        <v>#REF!</v>
      </c>
      <c r="PE9" s="354" t="e">
        <f>'[9]15 Yr. Cash Flow'!#REF!</f>
        <v>#REF!</v>
      </c>
      <c r="PG9" s="354" t="e">
        <f>'[9]15 Yr. Cash Flow'!#REF!</f>
        <v>#REF!</v>
      </c>
      <c r="PI9" s="354" t="e">
        <f>'[9]15 Yr. Cash Flow'!#REF!</f>
        <v>#REF!</v>
      </c>
      <c r="PK9" s="354" t="e">
        <f>'[9]15 Yr. Cash Flow'!#REF!</f>
        <v>#REF!</v>
      </c>
      <c r="PM9" s="354" t="e">
        <f>'[9]15 Yr. Cash Flow'!#REF!</f>
        <v>#REF!</v>
      </c>
      <c r="PO9" s="354" t="e">
        <f>'[9]15 Yr. Cash Flow'!#REF!</f>
        <v>#REF!</v>
      </c>
      <c r="PQ9" s="354" t="e">
        <f>'[9]15 Yr. Cash Flow'!#REF!</f>
        <v>#REF!</v>
      </c>
      <c r="PS9" s="354" t="e">
        <f>'[9]15 Yr. Cash Flow'!#REF!</f>
        <v>#REF!</v>
      </c>
      <c r="PU9" s="354" t="e">
        <f>'[9]15 Yr. Cash Flow'!#REF!</f>
        <v>#REF!</v>
      </c>
      <c r="PW9" s="354" t="e">
        <f>'[9]15 Yr. Cash Flow'!#REF!</f>
        <v>#REF!</v>
      </c>
      <c r="PY9" s="354" t="e">
        <f>'[9]15 Yr. Cash Flow'!#REF!</f>
        <v>#REF!</v>
      </c>
      <c r="QA9" s="354" t="e">
        <f>'[9]15 Yr. Cash Flow'!#REF!</f>
        <v>#REF!</v>
      </c>
      <c r="QC9" s="354" t="e">
        <f>'[9]15 Yr. Cash Flow'!#REF!</f>
        <v>#REF!</v>
      </c>
      <c r="QE9" s="354" t="e">
        <f>'[9]15 Yr. Cash Flow'!#REF!</f>
        <v>#REF!</v>
      </c>
      <c r="QG9" s="354" t="e">
        <f>'[9]15 Yr. Cash Flow'!#REF!</f>
        <v>#REF!</v>
      </c>
      <c r="QI9" s="354" t="e">
        <f>'[9]15 Yr. Cash Flow'!#REF!</f>
        <v>#REF!</v>
      </c>
      <c r="QK9" s="354" t="e">
        <f>'[9]15 Yr. Cash Flow'!#REF!</f>
        <v>#REF!</v>
      </c>
      <c r="QM9" s="354" t="e">
        <f>'[9]15 Yr. Cash Flow'!#REF!</f>
        <v>#REF!</v>
      </c>
      <c r="QO9" s="354" t="e">
        <f>'[9]15 Yr. Cash Flow'!#REF!</f>
        <v>#REF!</v>
      </c>
      <c r="QQ9" s="354" t="e">
        <f>'[9]15 Yr. Cash Flow'!#REF!</f>
        <v>#REF!</v>
      </c>
      <c r="QS9" s="354" t="e">
        <f>'[9]15 Yr. Cash Flow'!#REF!</f>
        <v>#REF!</v>
      </c>
      <c r="QU9" s="354" t="e">
        <f>'[9]15 Yr. Cash Flow'!#REF!</f>
        <v>#REF!</v>
      </c>
      <c r="QW9" s="354" t="e">
        <f>'[9]15 Yr. Cash Flow'!#REF!</f>
        <v>#REF!</v>
      </c>
      <c r="QY9" s="354" t="e">
        <f>'[9]15 Yr. Cash Flow'!#REF!</f>
        <v>#REF!</v>
      </c>
      <c r="RA9" s="354" t="e">
        <f>'[9]15 Yr. Cash Flow'!#REF!</f>
        <v>#REF!</v>
      </c>
      <c r="RC9" s="354" t="e">
        <f>'[9]15 Yr. Cash Flow'!#REF!</f>
        <v>#REF!</v>
      </c>
      <c r="RE9" s="354" t="e">
        <f>'[9]15 Yr. Cash Flow'!#REF!</f>
        <v>#REF!</v>
      </c>
      <c r="RG9" s="354" t="e">
        <f>'[9]15 Yr. Cash Flow'!#REF!</f>
        <v>#REF!</v>
      </c>
      <c r="RI9" s="354" t="e">
        <f>'[9]15 Yr. Cash Flow'!#REF!</f>
        <v>#REF!</v>
      </c>
      <c r="RK9" s="354" t="e">
        <f>'[9]15 Yr. Cash Flow'!#REF!</f>
        <v>#REF!</v>
      </c>
      <c r="RM9" s="354" t="e">
        <f>'[9]15 Yr. Cash Flow'!#REF!</f>
        <v>#REF!</v>
      </c>
      <c r="RO9" s="354" t="e">
        <f>'[9]15 Yr. Cash Flow'!#REF!</f>
        <v>#REF!</v>
      </c>
      <c r="RQ9" s="354" t="e">
        <f>'[9]15 Yr. Cash Flow'!#REF!</f>
        <v>#REF!</v>
      </c>
      <c r="RS9" s="354" t="e">
        <f>'[9]15 Yr. Cash Flow'!#REF!</f>
        <v>#REF!</v>
      </c>
      <c r="RU9" s="354" t="e">
        <f>'[9]15 Yr. Cash Flow'!#REF!</f>
        <v>#REF!</v>
      </c>
      <c r="RW9" s="354" t="e">
        <f>'[9]15 Yr. Cash Flow'!#REF!</f>
        <v>#REF!</v>
      </c>
      <c r="RY9" s="354" t="e">
        <f>'[9]15 Yr. Cash Flow'!#REF!</f>
        <v>#REF!</v>
      </c>
      <c r="SA9" s="354" t="e">
        <f>'[9]15 Yr. Cash Flow'!#REF!</f>
        <v>#REF!</v>
      </c>
      <c r="SC9" s="354" t="e">
        <f>'[9]15 Yr. Cash Flow'!#REF!</f>
        <v>#REF!</v>
      </c>
      <c r="SE9" s="354" t="e">
        <f>'[9]15 Yr. Cash Flow'!#REF!</f>
        <v>#REF!</v>
      </c>
      <c r="SG9" s="354" t="e">
        <f>'[9]15 Yr. Cash Flow'!#REF!</f>
        <v>#REF!</v>
      </c>
      <c r="SI9" s="354" t="e">
        <f>'[9]15 Yr. Cash Flow'!#REF!</f>
        <v>#REF!</v>
      </c>
      <c r="SK9" s="354" t="e">
        <f>'[9]15 Yr. Cash Flow'!#REF!</f>
        <v>#REF!</v>
      </c>
      <c r="SM9" s="354" t="e">
        <f>'[9]15 Yr. Cash Flow'!#REF!</f>
        <v>#REF!</v>
      </c>
      <c r="SO9" s="354" t="e">
        <f>'[9]15 Yr. Cash Flow'!#REF!</f>
        <v>#REF!</v>
      </c>
      <c r="SQ9" s="354" t="e">
        <f>'[9]15 Yr. Cash Flow'!#REF!</f>
        <v>#REF!</v>
      </c>
      <c r="SS9" s="354" t="e">
        <f>'[9]15 Yr. Cash Flow'!#REF!</f>
        <v>#REF!</v>
      </c>
      <c r="SU9" s="354" t="e">
        <f>'[9]15 Yr. Cash Flow'!#REF!</f>
        <v>#REF!</v>
      </c>
      <c r="SW9" s="354" t="e">
        <f>'[9]15 Yr. Cash Flow'!#REF!</f>
        <v>#REF!</v>
      </c>
      <c r="SY9" s="354" t="e">
        <f>'[9]15 Yr. Cash Flow'!#REF!</f>
        <v>#REF!</v>
      </c>
      <c r="TA9" s="354" t="e">
        <f>'[9]15 Yr. Cash Flow'!#REF!</f>
        <v>#REF!</v>
      </c>
      <c r="TC9" s="354" t="e">
        <f>'[9]15 Yr. Cash Flow'!#REF!</f>
        <v>#REF!</v>
      </c>
      <c r="TE9" s="354" t="e">
        <f>'[9]15 Yr. Cash Flow'!#REF!</f>
        <v>#REF!</v>
      </c>
      <c r="TG9" s="354" t="e">
        <f>'[9]15 Yr. Cash Flow'!#REF!</f>
        <v>#REF!</v>
      </c>
      <c r="TI9" s="354" t="e">
        <f>'[9]15 Yr. Cash Flow'!#REF!</f>
        <v>#REF!</v>
      </c>
      <c r="TK9" s="354" t="e">
        <f>'[9]15 Yr. Cash Flow'!#REF!</f>
        <v>#REF!</v>
      </c>
      <c r="TM9" s="354" t="e">
        <f>'[9]15 Yr. Cash Flow'!#REF!</f>
        <v>#REF!</v>
      </c>
      <c r="TO9" s="354" t="e">
        <f>'[9]15 Yr. Cash Flow'!#REF!</f>
        <v>#REF!</v>
      </c>
      <c r="TQ9" s="354" t="e">
        <f>'[9]15 Yr. Cash Flow'!#REF!</f>
        <v>#REF!</v>
      </c>
      <c r="TS9" s="354" t="e">
        <f>'[9]15 Yr. Cash Flow'!#REF!</f>
        <v>#REF!</v>
      </c>
      <c r="TU9" s="354" t="e">
        <f>'[9]15 Yr. Cash Flow'!#REF!</f>
        <v>#REF!</v>
      </c>
      <c r="TW9" s="354" t="e">
        <f>'[9]15 Yr. Cash Flow'!#REF!</f>
        <v>#REF!</v>
      </c>
      <c r="TY9" s="354" t="e">
        <f>'[9]15 Yr. Cash Flow'!#REF!</f>
        <v>#REF!</v>
      </c>
      <c r="UA9" s="354" t="e">
        <f>'[9]15 Yr. Cash Flow'!#REF!</f>
        <v>#REF!</v>
      </c>
      <c r="UC9" s="354" t="e">
        <f>'[9]15 Yr. Cash Flow'!#REF!</f>
        <v>#REF!</v>
      </c>
      <c r="UE9" s="354" t="e">
        <f>'[9]15 Yr. Cash Flow'!#REF!</f>
        <v>#REF!</v>
      </c>
      <c r="UG9" s="354" t="e">
        <f>'[9]15 Yr. Cash Flow'!#REF!</f>
        <v>#REF!</v>
      </c>
      <c r="UI9" s="354" t="e">
        <f>'[9]15 Yr. Cash Flow'!#REF!</f>
        <v>#REF!</v>
      </c>
      <c r="UK9" s="354" t="e">
        <f>'[9]15 Yr. Cash Flow'!#REF!</f>
        <v>#REF!</v>
      </c>
      <c r="UM9" s="354" t="e">
        <f>'[9]15 Yr. Cash Flow'!#REF!</f>
        <v>#REF!</v>
      </c>
      <c r="UO9" s="354" t="e">
        <f>'[9]15 Yr. Cash Flow'!#REF!</f>
        <v>#REF!</v>
      </c>
      <c r="UQ9" s="354" t="e">
        <f>'[9]15 Yr. Cash Flow'!#REF!</f>
        <v>#REF!</v>
      </c>
      <c r="US9" s="354" t="e">
        <f>'[9]15 Yr. Cash Flow'!#REF!</f>
        <v>#REF!</v>
      </c>
      <c r="UU9" s="354" t="e">
        <f>'[9]15 Yr. Cash Flow'!#REF!</f>
        <v>#REF!</v>
      </c>
      <c r="UW9" s="354" t="e">
        <f>'[9]15 Yr. Cash Flow'!#REF!</f>
        <v>#REF!</v>
      </c>
      <c r="UY9" s="354" t="e">
        <f>'[9]15 Yr. Cash Flow'!#REF!</f>
        <v>#REF!</v>
      </c>
      <c r="VA9" s="354" t="e">
        <f>'[9]15 Yr. Cash Flow'!#REF!</f>
        <v>#REF!</v>
      </c>
      <c r="VC9" s="354" t="e">
        <f>'[9]15 Yr. Cash Flow'!#REF!</f>
        <v>#REF!</v>
      </c>
      <c r="VE9" s="354" t="e">
        <f>'[9]15 Yr. Cash Flow'!#REF!</f>
        <v>#REF!</v>
      </c>
      <c r="VG9" s="354" t="e">
        <f>'[9]15 Yr. Cash Flow'!#REF!</f>
        <v>#REF!</v>
      </c>
      <c r="VI9" s="354" t="e">
        <f>'[9]15 Yr. Cash Flow'!#REF!</f>
        <v>#REF!</v>
      </c>
      <c r="VK9" s="354" t="e">
        <f>'[9]15 Yr. Cash Flow'!#REF!</f>
        <v>#REF!</v>
      </c>
      <c r="VM9" s="354" t="e">
        <f>'[9]15 Yr. Cash Flow'!#REF!</f>
        <v>#REF!</v>
      </c>
      <c r="VO9" s="354" t="e">
        <f>'[9]15 Yr. Cash Flow'!#REF!</f>
        <v>#REF!</v>
      </c>
      <c r="VQ9" s="354" t="e">
        <f>'[9]15 Yr. Cash Flow'!#REF!</f>
        <v>#REF!</v>
      </c>
      <c r="VS9" s="354" t="e">
        <f>'[9]15 Yr. Cash Flow'!#REF!</f>
        <v>#REF!</v>
      </c>
      <c r="VU9" s="354" t="e">
        <f>'[9]15 Yr. Cash Flow'!#REF!</f>
        <v>#REF!</v>
      </c>
      <c r="VW9" s="354" t="e">
        <f>'[9]15 Yr. Cash Flow'!#REF!</f>
        <v>#REF!</v>
      </c>
      <c r="VY9" s="354" t="e">
        <f>'[9]15 Yr. Cash Flow'!#REF!</f>
        <v>#REF!</v>
      </c>
      <c r="WA9" s="354" t="e">
        <f>'[9]15 Yr. Cash Flow'!#REF!</f>
        <v>#REF!</v>
      </c>
      <c r="WC9" s="354" t="e">
        <f>'[9]15 Yr. Cash Flow'!#REF!</f>
        <v>#REF!</v>
      </c>
      <c r="WE9" s="354" t="e">
        <f>'[9]15 Yr. Cash Flow'!#REF!</f>
        <v>#REF!</v>
      </c>
      <c r="WG9" s="354" t="e">
        <f>'[9]15 Yr. Cash Flow'!#REF!</f>
        <v>#REF!</v>
      </c>
      <c r="WI9" s="354" t="e">
        <f>'[9]15 Yr. Cash Flow'!#REF!</f>
        <v>#REF!</v>
      </c>
      <c r="WK9" s="354" t="e">
        <f>'[9]15 Yr. Cash Flow'!#REF!</f>
        <v>#REF!</v>
      </c>
      <c r="WM9" s="354" t="e">
        <f>'[9]15 Yr. Cash Flow'!#REF!</f>
        <v>#REF!</v>
      </c>
      <c r="WO9" s="354" t="e">
        <f>'[9]15 Yr. Cash Flow'!#REF!</f>
        <v>#REF!</v>
      </c>
      <c r="WQ9" s="354" t="e">
        <f>'[9]15 Yr. Cash Flow'!#REF!</f>
        <v>#REF!</v>
      </c>
      <c r="WS9" s="354" t="e">
        <f>'[9]15 Yr. Cash Flow'!#REF!</f>
        <v>#REF!</v>
      </c>
      <c r="WU9" s="354" t="e">
        <f>'[9]15 Yr. Cash Flow'!#REF!</f>
        <v>#REF!</v>
      </c>
      <c r="WW9" s="354" t="e">
        <f>'[9]15 Yr. Cash Flow'!#REF!</f>
        <v>#REF!</v>
      </c>
      <c r="WY9" s="354" t="e">
        <f>'[9]15 Yr. Cash Flow'!#REF!</f>
        <v>#REF!</v>
      </c>
      <c r="XA9" s="354" t="e">
        <f>'[9]15 Yr. Cash Flow'!#REF!</f>
        <v>#REF!</v>
      </c>
      <c r="XC9" s="354" t="e">
        <f>'[9]15 Yr. Cash Flow'!#REF!</f>
        <v>#REF!</v>
      </c>
      <c r="XE9" s="354" t="e">
        <f>'[9]15 Yr. Cash Flow'!#REF!</f>
        <v>#REF!</v>
      </c>
      <c r="XG9" s="354" t="e">
        <f>'[9]15 Yr. Cash Flow'!#REF!</f>
        <v>#REF!</v>
      </c>
      <c r="XI9" s="354" t="e">
        <f>'[9]15 Yr. Cash Flow'!#REF!</f>
        <v>#REF!</v>
      </c>
      <c r="XK9" s="354" t="e">
        <f>'[9]15 Yr. Cash Flow'!#REF!</f>
        <v>#REF!</v>
      </c>
      <c r="XM9" s="354" t="e">
        <f>'[9]15 Yr. Cash Flow'!#REF!</f>
        <v>#REF!</v>
      </c>
      <c r="XO9" s="354" t="e">
        <f>'[9]15 Yr. Cash Flow'!#REF!</f>
        <v>#REF!</v>
      </c>
      <c r="XQ9" s="354" t="e">
        <f>'[9]15 Yr. Cash Flow'!#REF!</f>
        <v>#REF!</v>
      </c>
      <c r="XS9" s="354" t="e">
        <f>'[9]15 Yr. Cash Flow'!#REF!</f>
        <v>#REF!</v>
      </c>
      <c r="XU9" s="354" t="e">
        <f>'[9]15 Yr. Cash Flow'!#REF!</f>
        <v>#REF!</v>
      </c>
      <c r="XW9" s="354" t="e">
        <f>'[9]15 Yr. Cash Flow'!#REF!</f>
        <v>#REF!</v>
      </c>
      <c r="XY9" s="354" t="e">
        <f>'[9]15 Yr. Cash Flow'!#REF!</f>
        <v>#REF!</v>
      </c>
      <c r="YA9" s="354" t="e">
        <f>'[9]15 Yr. Cash Flow'!#REF!</f>
        <v>#REF!</v>
      </c>
      <c r="YC9" s="354" t="e">
        <f>'[9]15 Yr. Cash Flow'!#REF!</f>
        <v>#REF!</v>
      </c>
      <c r="YE9" s="354" t="e">
        <f>'[9]15 Yr. Cash Flow'!#REF!</f>
        <v>#REF!</v>
      </c>
      <c r="YG9" s="354" t="e">
        <f>'[9]15 Yr. Cash Flow'!#REF!</f>
        <v>#REF!</v>
      </c>
      <c r="YI9" s="354" t="e">
        <f>'[9]15 Yr. Cash Flow'!#REF!</f>
        <v>#REF!</v>
      </c>
      <c r="YK9" s="354" t="e">
        <f>'[9]15 Yr. Cash Flow'!#REF!</f>
        <v>#REF!</v>
      </c>
      <c r="YM9" s="354" t="e">
        <f>'[9]15 Yr. Cash Flow'!#REF!</f>
        <v>#REF!</v>
      </c>
      <c r="YO9" s="354" t="e">
        <f>'[9]15 Yr. Cash Flow'!#REF!</f>
        <v>#REF!</v>
      </c>
      <c r="YQ9" s="354" t="e">
        <f>'[9]15 Yr. Cash Flow'!#REF!</f>
        <v>#REF!</v>
      </c>
      <c r="YS9" s="354" t="e">
        <f>'[9]15 Yr. Cash Flow'!#REF!</f>
        <v>#REF!</v>
      </c>
      <c r="YU9" s="354" t="e">
        <f>'[9]15 Yr. Cash Flow'!#REF!</f>
        <v>#REF!</v>
      </c>
      <c r="YW9" s="354" t="e">
        <f>'[9]15 Yr. Cash Flow'!#REF!</f>
        <v>#REF!</v>
      </c>
      <c r="YY9" s="354" t="e">
        <f>'[9]15 Yr. Cash Flow'!#REF!</f>
        <v>#REF!</v>
      </c>
      <c r="ZA9" s="354" t="e">
        <f>'[9]15 Yr. Cash Flow'!#REF!</f>
        <v>#REF!</v>
      </c>
      <c r="ZC9" s="354" t="e">
        <f>'[9]15 Yr. Cash Flow'!#REF!</f>
        <v>#REF!</v>
      </c>
      <c r="ZE9" s="354" t="e">
        <f>'[9]15 Yr. Cash Flow'!#REF!</f>
        <v>#REF!</v>
      </c>
      <c r="ZG9" s="354" t="e">
        <f>'[9]15 Yr. Cash Flow'!#REF!</f>
        <v>#REF!</v>
      </c>
      <c r="ZI9" s="354" t="e">
        <f>'[9]15 Yr. Cash Flow'!#REF!</f>
        <v>#REF!</v>
      </c>
      <c r="ZK9" s="354" t="e">
        <f>'[9]15 Yr. Cash Flow'!#REF!</f>
        <v>#REF!</v>
      </c>
      <c r="ZM9" s="354" t="e">
        <f>'[9]15 Yr. Cash Flow'!#REF!</f>
        <v>#REF!</v>
      </c>
      <c r="ZO9" s="354" t="e">
        <f>'[9]15 Yr. Cash Flow'!#REF!</f>
        <v>#REF!</v>
      </c>
      <c r="ZQ9" s="354" t="e">
        <f>'[9]15 Yr. Cash Flow'!#REF!</f>
        <v>#REF!</v>
      </c>
      <c r="ZS9" s="354" t="e">
        <f>'[9]15 Yr. Cash Flow'!#REF!</f>
        <v>#REF!</v>
      </c>
      <c r="ZU9" s="354" t="e">
        <f>'[9]15 Yr. Cash Flow'!#REF!</f>
        <v>#REF!</v>
      </c>
      <c r="ZW9" s="354" t="e">
        <f>'[9]15 Yr. Cash Flow'!#REF!</f>
        <v>#REF!</v>
      </c>
      <c r="ZY9" s="354" t="e">
        <f>'[9]15 Yr. Cash Flow'!#REF!</f>
        <v>#REF!</v>
      </c>
      <c r="AAA9" s="354" t="e">
        <f>'[9]15 Yr. Cash Flow'!#REF!</f>
        <v>#REF!</v>
      </c>
      <c r="AAC9" s="354" t="e">
        <f>'[9]15 Yr. Cash Flow'!#REF!</f>
        <v>#REF!</v>
      </c>
      <c r="AAE9" s="354" t="e">
        <f>'[9]15 Yr. Cash Flow'!#REF!</f>
        <v>#REF!</v>
      </c>
      <c r="AAG9" s="354" t="e">
        <f>'[9]15 Yr. Cash Flow'!#REF!</f>
        <v>#REF!</v>
      </c>
      <c r="AAI9" s="354" t="e">
        <f>'[9]15 Yr. Cash Flow'!#REF!</f>
        <v>#REF!</v>
      </c>
      <c r="AAK9" s="354" t="e">
        <f>'[9]15 Yr. Cash Flow'!#REF!</f>
        <v>#REF!</v>
      </c>
      <c r="AAM9" s="354" t="e">
        <f>'[9]15 Yr. Cash Flow'!#REF!</f>
        <v>#REF!</v>
      </c>
      <c r="AAO9" s="354" t="e">
        <f>'[9]15 Yr. Cash Flow'!#REF!</f>
        <v>#REF!</v>
      </c>
      <c r="AAQ9" s="354" t="e">
        <f>'[9]15 Yr. Cash Flow'!#REF!</f>
        <v>#REF!</v>
      </c>
      <c r="AAS9" s="354" t="e">
        <f>'[9]15 Yr. Cash Flow'!#REF!</f>
        <v>#REF!</v>
      </c>
      <c r="AAU9" s="354" t="e">
        <f>'[9]15 Yr. Cash Flow'!#REF!</f>
        <v>#REF!</v>
      </c>
      <c r="AAW9" s="354" t="e">
        <f>'[9]15 Yr. Cash Flow'!#REF!</f>
        <v>#REF!</v>
      </c>
      <c r="AAY9" s="354" t="e">
        <f>'[9]15 Yr. Cash Flow'!#REF!</f>
        <v>#REF!</v>
      </c>
      <c r="ABA9" s="354" t="e">
        <f>'[9]15 Yr. Cash Flow'!#REF!</f>
        <v>#REF!</v>
      </c>
      <c r="ABC9" s="354" t="e">
        <f>'[9]15 Yr. Cash Flow'!#REF!</f>
        <v>#REF!</v>
      </c>
      <c r="ABE9" s="354" t="e">
        <f>'[9]15 Yr. Cash Flow'!#REF!</f>
        <v>#REF!</v>
      </c>
      <c r="ABG9" s="354" t="e">
        <f>'[9]15 Yr. Cash Flow'!#REF!</f>
        <v>#REF!</v>
      </c>
      <c r="ABI9" s="354" t="e">
        <f>'[9]15 Yr. Cash Flow'!#REF!</f>
        <v>#REF!</v>
      </c>
      <c r="ABK9" s="354" t="e">
        <f>'[9]15 Yr. Cash Flow'!#REF!</f>
        <v>#REF!</v>
      </c>
      <c r="ABM9" s="354" t="e">
        <f>'[9]15 Yr. Cash Flow'!#REF!</f>
        <v>#REF!</v>
      </c>
      <c r="ABO9" s="354" t="e">
        <f>'[9]15 Yr. Cash Flow'!#REF!</f>
        <v>#REF!</v>
      </c>
      <c r="ABQ9" s="354" t="e">
        <f>'[9]15 Yr. Cash Flow'!#REF!</f>
        <v>#REF!</v>
      </c>
      <c r="ABS9" s="354" t="e">
        <f>'[9]15 Yr. Cash Flow'!#REF!</f>
        <v>#REF!</v>
      </c>
      <c r="ABU9" s="354" t="e">
        <f>'[9]15 Yr. Cash Flow'!#REF!</f>
        <v>#REF!</v>
      </c>
      <c r="ABW9" s="354" t="e">
        <f>'[9]15 Yr. Cash Flow'!#REF!</f>
        <v>#REF!</v>
      </c>
      <c r="ABY9" s="354" t="e">
        <f>'[9]15 Yr. Cash Flow'!#REF!</f>
        <v>#REF!</v>
      </c>
      <c r="ACA9" s="354" t="e">
        <f>'[9]15 Yr. Cash Flow'!#REF!</f>
        <v>#REF!</v>
      </c>
      <c r="ACC9" s="354" t="e">
        <f>'[9]15 Yr. Cash Flow'!#REF!</f>
        <v>#REF!</v>
      </c>
      <c r="ACE9" s="354" t="e">
        <f>'[9]15 Yr. Cash Flow'!#REF!</f>
        <v>#REF!</v>
      </c>
      <c r="ACG9" s="354" t="e">
        <f>'[9]15 Yr. Cash Flow'!#REF!</f>
        <v>#REF!</v>
      </c>
      <c r="ACI9" s="354" t="e">
        <f>'[9]15 Yr. Cash Flow'!#REF!</f>
        <v>#REF!</v>
      </c>
      <c r="ACK9" s="354" t="e">
        <f>'[9]15 Yr. Cash Flow'!#REF!</f>
        <v>#REF!</v>
      </c>
      <c r="ACM9" s="354" t="e">
        <f>'[9]15 Yr. Cash Flow'!#REF!</f>
        <v>#REF!</v>
      </c>
      <c r="ACO9" s="354" t="e">
        <f>'[9]15 Yr. Cash Flow'!#REF!</f>
        <v>#REF!</v>
      </c>
      <c r="ACQ9" s="354" t="e">
        <f>'[9]15 Yr. Cash Flow'!#REF!</f>
        <v>#REF!</v>
      </c>
      <c r="ACS9" s="354" t="e">
        <f>'[9]15 Yr. Cash Flow'!#REF!</f>
        <v>#REF!</v>
      </c>
      <c r="ACU9" s="354" t="e">
        <f>'[9]15 Yr. Cash Flow'!#REF!</f>
        <v>#REF!</v>
      </c>
      <c r="ACW9" s="354" t="e">
        <f>'[9]15 Yr. Cash Flow'!#REF!</f>
        <v>#REF!</v>
      </c>
      <c r="ACY9" s="354" t="e">
        <f>'[9]15 Yr. Cash Flow'!#REF!</f>
        <v>#REF!</v>
      </c>
      <c r="ADA9" s="354" t="e">
        <f>'[9]15 Yr. Cash Flow'!#REF!</f>
        <v>#REF!</v>
      </c>
      <c r="ADC9" s="354" t="e">
        <f>'[9]15 Yr. Cash Flow'!#REF!</f>
        <v>#REF!</v>
      </c>
      <c r="ADE9" s="354" t="e">
        <f>'[9]15 Yr. Cash Flow'!#REF!</f>
        <v>#REF!</v>
      </c>
      <c r="ADG9" s="354" t="e">
        <f>'[9]15 Yr. Cash Flow'!#REF!</f>
        <v>#REF!</v>
      </c>
      <c r="ADI9" s="354" t="e">
        <f>'[9]15 Yr. Cash Flow'!#REF!</f>
        <v>#REF!</v>
      </c>
      <c r="ADK9" s="354" t="e">
        <f>'[9]15 Yr. Cash Flow'!#REF!</f>
        <v>#REF!</v>
      </c>
      <c r="ADM9" s="354" t="e">
        <f>'[9]15 Yr. Cash Flow'!#REF!</f>
        <v>#REF!</v>
      </c>
      <c r="ADO9" s="354" t="e">
        <f>'[9]15 Yr. Cash Flow'!#REF!</f>
        <v>#REF!</v>
      </c>
      <c r="ADQ9" s="354" t="e">
        <f>'[9]15 Yr. Cash Flow'!#REF!</f>
        <v>#REF!</v>
      </c>
      <c r="ADS9" s="354" t="e">
        <f>'[9]15 Yr. Cash Flow'!#REF!</f>
        <v>#REF!</v>
      </c>
      <c r="ADU9" s="354" t="e">
        <f>'[9]15 Yr. Cash Flow'!#REF!</f>
        <v>#REF!</v>
      </c>
      <c r="ADW9" s="354" t="e">
        <f>'[9]15 Yr. Cash Flow'!#REF!</f>
        <v>#REF!</v>
      </c>
      <c r="ADY9" s="354" t="e">
        <f>'[9]15 Yr. Cash Flow'!#REF!</f>
        <v>#REF!</v>
      </c>
      <c r="AEA9" s="354" t="e">
        <f>'[9]15 Yr. Cash Flow'!#REF!</f>
        <v>#REF!</v>
      </c>
      <c r="AEC9" s="354" t="e">
        <f>'[9]15 Yr. Cash Flow'!#REF!</f>
        <v>#REF!</v>
      </c>
      <c r="AEE9" s="354" t="e">
        <f>'[9]15 Yr. Cash Flow'!#REF!</f>
        <v>#REF!</v>
      </c>
      <c r="AEG9" s="354" t="e">
        <f>'[9]15 Yr. Cash Flow'!#REF!</f>
        <v>#REF!</v>
      </c>
      <c r="AEI9" s="354" t="e">
        <f>'[9]15 Yr. Cash Flow'!#REF!</f>
        <v>#REF!</v>
      </c>
      <c r="AEK9" s="354" t="e">
        <f>'[9]15 Yr. Cash Flow'!#REF!</f>
        <v>#REF!</v>
      </c>
      <c r="AEM9" s="354" t="e">
        <f>'[9]15 Yr. Cash Flow'!#REF!</f>
        <v>#REF!</v>
      </c>
      <c r="AEO9" s="354" t="e">
        <f>'[9]15 Yr. Cash Flow'!#REF!</f>
        <v>#REF!</v>
      </c>
      <c r="AEQ9" s="354" t="e">
        <f>'[9]15 Yr. Cash Flow'!#REF!</f>
        <v>#REF!</v>
      </c>
      <c r="AES9" s="354" t="e">
        <f>'[9]15 Yr. Cash Flow'!#REF!</f>
        <v>#REF!</v>
      </c>
      <c r="AEU9" s="354" t="e">
        <f>'[9]15 Yr. Cash Flow'!#REF!</f>
        <v>#REF!</v>
      </c>
      <c r="AEW9" s="354" t="e">
        <f>'[9]15 Yr. Cash Flow'!#REF!</f>
        <v>#REF!</v>
      </c>
      <c r="AEY9" s="354" t="e">
        <f>'[9]15 Yr. Cash Flow'!#REF!</f>
        <v>#REF!</v>
      </c>
      <c r="AFA9" s="354" t="e">
        <f>'[9]15 Yr. Cash Flow'!#REF!</f>
        <v>#REF!</v>
      </c>
      <c r="AFC9" s="354" t="e">
        <f>'[9]15 Yr. Cash Flow'!#REF!</f>
        <v>#REF!</v>
      </c>
      <c r="AFE9" s="354" t="e">
        <f>'[9]15 Yr. Cash Flow'!#REF!</f>
        <v>#REF!</v>
      </c>
      <c r="AFG9" s="354" t="e">
        <f>'[9]15 Yr. Cash Flow'!#REF!</f>
        <v>#REF!</v>
      </c>
      <c r="AFI9" s="354" t="e">
        <f>'[9]15 Yr. Cash Flow'!#REF!</f>
        <v>#REF!</v>
      </c>
      <c r="AFK9" s="354" t="e">
        <f>'[9]15 Yr. Cash Flow'!#REF!</f>
        <v>#REF!</v>
      </c>
      <c r="AFM9" s="354" t="e">
        <f>'[9]15 Yr. Cash Flow'!#REF!</f>
        <v>#REF!</v>
      </c>
      <c r="AFO9" s="354" t="e">
        <f>'[9]15 Yr. Cash Flow'!#REF!</f>
        <v>#REF!</v>
      </c>
      <c r="AFQ9" s="354" t="e">
        <f>'[9]15 Yr. Cash Flow'!#REF!</f>
        <v>#REF!</v>
      </c>
      <c r="AFS9" s="354" t="e">
        <f>'[9]15 Yr. Cash Flow'!#REF!</f>
        <v>#REF!</v>
      </c>
      <c r="AFU9" s="354" t="e">
        <f>'[9]15 Yr. Cash Flow'!#REF!</f>
        <v>#REF!</v>
      </c>
      <c r="AFW9" s="354" t="e">
        <f>'[9]15 Yr. Cash Flow'!#REF!</f>
        <v>#REF!</v>
      </c>
      <c r="AFY9" s="354" t="e">
        <f>'[9]15 Yr. Cash Flow'!#REF!</f>
        <v>#REF!</v>
      </c>
      <c r="AGA9" s="354" t="e">
        <f>'[9]15 Yr. Cash Flow'!#REF!</f>
        <v>#REF!</v>
      </c>
      <c r="AGC9" s="354" t="e">
        <f>'[9]15 Yr. Cash Flow'!#REF!</f>
        <v>#REF!</v>
      </c>
      <c r="AGE9" s="354" t="e">
        <f>'[9]15 Yr. Cash Flow'!#REF!</f>
        <v>#REF!</v>
      </c>
      <c r="AGG9" s="354" t="e">
        <f>'[9]15 Yr. Cash Flow'!#REF!</f>
        <v>#REF!</v>
      </c>
      <c r="AGI9" s="354" t="e">
        <f>'[9]15 Yr. Cash Flow'!#REF!</f>
        <v>#REF!</v>
      </c>
      <c r="AGK9" s="354" t="e">
        <f>'[9]15 Yr. Cash Flow'!#REF!</f>
        <v>#REF!</v>
      </c>
      <c r="AGM9" s="354" t="e">
        <f>'[9]15 Yr. Cash Flow'!#REF!</f>
        <v>#REF!</v>
      </c>
      <c r="AGO9" s="354" t="e">
        <f>'[9]15 Yr. Cash Flow'!#REF!</f>
        <v>#REF!</v>
      </c>
      <c r="AGQ9" s="354" t="e">
        <f>'[9]15 Yr. Cash Flow'!#REF!</f>
        <v>#REF!</v>
      </c>
      <c r="AGS9" s="354" t="e">
        <f>'[9]15 Yr. Cash Flow'!#REF!</f>
        <v>#REF!</v>
      </c>
      <c r="AGU9" s="354" t="e">
        <f>'[9]15 Yr. Cash Flow'!#REF!</f>
        <v>#REF!</v>
      </c>
      <c r="AGW9" s="354" t="e">
        <f>'[9]15 Yr. Cash Flow'!#REF!</f>
        <v>#REF!</v>
      </c>
      <c r="AGY9" s="354" t="e">
        <f>'[9]15 Yr. Cash Flow'!#REF!</f>
        <v>#REF!</v>
      </c>
      <c r="AHA9" s="354" t="e">
        <f>'[9]15 Yr. Cash Flow'!#REF!</f>
        <v>#REF!</v>
      </c>
      <c r="AHC9" s="354" t="e">
        <f>'[9]15 Yr. Cash Flow'!#REF!</f>
        <v>#REF!</v>
      </c>
      <c r="AHE9" s="354" t="e">
        <f>'[9]15 Yr. Cash Flow'!#REF!</f>
        <v>#REF!</v>
      </c>
      <c r="AHG9" s="354" t="e">
        <f>'[9]15 Yr. Cash Flow'!#REF!</f>
        <v>#REF!</v>
      </c>
      <c r="AHI9" s="354" t="e">
        <f>'[9]15 Yr. Cash Flow'!#REF!</f>
        <v>#REF!</v>
      </c>
      <c r="AHK9" s="354" t="e">
        <f>'[9]15 Yr. Cash Flow'!#REF!</f>
        <v>#REF!</v>
      </c>
      <c r="AHM9" s="354" t="e">
        <f>'[9]15 Yr. Cash Flow'!#REF!</f>
        <v>#REF!</v>
      </c>
      <c r="AHO9" s="354" t="e">
        <f>'[9]15 Yr. Cash Flow'!#REF!</f>
        <v>#REF!</v>
      </c>
      <c r="AHQ9" s="354" t="e">
        <f>'[9]15 Yr. Cash Flow'!#REF!</f>
        <v>#REF!</v>
      </c>
      <c r="AHS9" s="354" t="e">
        <f>'[9]15 Yr. Cash Flow'!#REF!</f>
        <v>#REF!</v>
      </c>
      <c r="AHU9" s="354" t="e">
        <f>'[9]15 Yr. Cash Flow'!#REF!</f>
        <v>#REF!</v>
      </c>
      <c r="AHW9" s="354" t="e">
        <f>'[9]15 Yr. Cash Flow'!#REF!</f>
        <v>#REF!</v>
      </c>
      <c r="AHY9" s="354" t="e">
        <f>'[9]15 Yr. Cash Flow'!#REF!</f>
        <v>#REF!</v>
      </c>
      <c r="AIA9" s="354" t="e">
        <f>'[9]15 Yr. Cash Flow'!#REF!</f>
        <v>#REF!</v>
      </c>
      <c r="AIC9" s="354" t="e">
        <f>'[9]15 Yr. Cash Flow'!#REF!</f>
        <v>#REF!</v>
      </c>
      <c r="AIE9" s="354" t="e">
        <f>'[9]15 Yr. Cash Flow'!#REF!</f>
        <v>#REF!</v>
      </c>
      <c r="AIG9" s="354" t="e">
        <f>'[9]15 Yr. Cash Flow'!#REF!</f>
        <v>#REF!</v>
      </c>
      <c r="AII9" s="354" t="e">
        <f>'[9]15 Yr. Cash Flow'!#REF!</f>
        <v>#REF!</v>
      </c>
      <c r="AIK9" s="354" t="e">
        <f>'[9]15 Yr. Cash Flow'!#REF!</f>
        <v>#REF!</v>
      </c>
      <c r="AIM9" s="354" t="e">
        <f>'[9]15 Yr. Cash Flow'!#REF!</f>
        <v>#REF!</v>
      </c>
      <c r="AIO9" s="354" t="e">
        <f>'[9]15 Yr. Cash Flow'!#REF!</f>
        <v>#REF!</v>
      </c>
      <c r="AIQ9" s="354" t="e">
        <f>'[9]15 Yr. Cash Flow'!#REF!</f>
        <v>#REF!</v>
      </c>
      <c r="AIS9" s="354" t="e">
        <f>'[9]15 Yr. Cash Flow'!#REF!</f>
        <v>#REF!</v>
      </c>
      <c r="AIU9" s="354" t="e">
        <f>'[9]15 Yr. Cash Flow'!#REF!</f>
        <v>#REF!</v>
      </c>
      <c r="AIW9" s="354" t="e">
        <f>'[9]15 Yr. Cash Flow'!#REF!</f>
        <v>#REF!</v>
      </c>
      <c r="AIY9" s="354" t="e">
        <f>'[9]15 Yr. Cash Flow'!#REF!</f>
        <v>#REF!</v>
      </c>
      <c r="AJA9" s="354" t="e">
        <f>'[9]15 Yr. Cash Flow'!#REF!</f>
        <v>#REF!</v>
      </c>
      <c r="AJC9" s="354" t="e">
        <f>'[9]15 Yr. Cash Flow'!#REF!</f>
        <v>#REF!</v>
      </c>
      <c r="AJE9" s="354" t="e">
        <f>'[9]15 Yr. Cash Flow'!#REF!</f>
        <v>#REF!</v>
      </c>
      <c r="AJG9" s="354" t="e">
        <f>'[9]15 Yr. Cash Flow'!#REF!</f>
        <v>#REF!</v>
      </c>
      <c r="AJI9" s="354" t="e">
        <f>'[9]15 Yr. Cash Flow'!#REF!</f>
        <v>#REF!</v>
      </c>
      <c r="AJK9" s="354" t="e">
        <f>'[9]15 Yr. Cash Flow'!#REF!</f>
        <v>#REF!</v>
      </c>
      <c r="AJM9" s="354" t="e">
        <f>'[9]15 Yr. Cash Flow'!#REF!</f>
        <v>#REF!</v>
      </c>
      <c r="AJO9" s="354" t="e">
        <f>'[9]15 Yr. Cash Flow'!#REF!</f>
        <v>#REF!</v>
      </c>
      <c r="AJQ9" s="354" t="e">
        <f>'[9]15 Yr. Cash Flow'!#REF!</f>
        <v>#REF!</v>
      </c>
      <c r="AJS9" s="354" t="e">
        <f>'[9]15 Yr. Cash Flow'!#REF!</f>
        <v>#REF!</v>
      </c>
      <c r="AJU9" s="354" t="e">
        <f>'[9]15 Yr. Cash Flow'!#REF!</f>
        <v>#REF!</v>
      </c>
      <c r="AJW9" s="354" t="e">
        <f>'[9]15 Yr. Cash Flow'!#REF!</f>
        <v>#REF!</v>
      </c>
      <c r="AJY9" s="354" t="e">
        <f>'[9]15 Yr. Cash Flow'!#REF!</f>
        <v>#REF!</v>
      </c>
      <c r="AKA9" s="354" t="e">
        <f>'[9]15 Yr. Cash Flow'!#REF!</f>
        <v>#REF!</v>
      </c>
      <c r="AKC9" s="354" t="e">
        <f>'[9]15 Yr. Cash Flow'!#REF!</f>
        <v>#REF!</v>
      </c>
      <c r="AKE9" s="354" t="e">
        <f>'[9]15 Yr. Cash Flow'!#REF!</f>
        <v>#REF!</v>
      </c>
      <c r="AKG9" s="354" t="e">
        <f>'[9]15 Yr. Cash Flow'!#REF!</f>
        <v>#REF!</v>
      </c>
      <c r="AKI9" s="354" t="e">
        <f>'[9]15 Yr. Cash Flow'!#REF!</f>
        <v>#REF!</v>
      </c>
      <c r="AKK9" s="354" t="e">
        <f>'[9]15 Yr. Cash Flow'!#REF!</f>
        <v>#REF!</v>
      </c>
      <c r="AKM9" s="354" t="e">
        <f>'[9]15 Yr. Cash Flow'!#REF!</f>
        <v>#REF!</v>
      </c>
      <c r="AKO9" s="354" t="e">
        <f>'[9]15 Yr. Cash Flow'!#REF!</f>
        <v>#REF!</v>
      </c>
      <c r="AKQ9" s="354" t="e">
        <f>'[9]15 Yr. Cash Flow'!#REF!</f>
        <v>#REF!</v>
      </c>
      <c r="AKS9" s="354" t="e">
        <f>'[9]15 Yr. Cash Flow'!#REF!</f>
        <v>#REF!</v>
      </c>
      <c r="AKU9" s="354" t="e">
        <f>'[9]15 Yr. Cash Flow'!#REF!</f>
        <v>#REF!</v>
      </c>
      <c r="AKW9" s="354" t="e">
        <f>'[9]15 Yr. Cash Flow'!#REF!</f>
        <v>#REF!</v>
      </c>
      <c r="AKY9" s="354" t="e">
        <f>'[9]15 Yr. Cash Flow'!#REF!</f>
        <v>#REF!</v>
      </c>
      <c r="ALA9" s="354" t="e">
        <f>'[9]15 Yr. Cash Flow'!#REF!</f>
        <v>#REF!</v>
      </c>
      <c r="ALC9" s="354" t="e">
        <f>'[9]15 Yr. Cash Flow'!#REF!</f>
        <v>#REF!</v>
      </c>
      <c r="ALE9" s="354" t="e">
        <f>'[9]15 Yr. Cash Flow'!#REF!</f>
        <v>#REF!</v>
      </c>
      <c r="ALG9" s="354" t="e">
        <f>'[9]15 Yr. Cash Flow'!#REF!</f>
        <v>#REF!</v>
      </c>
      <c r="ALI9" s="354" t="e">
        <f>'[9]15 Yr. Cash Flow'!#REF!</f>
        <v>#REF!</v>
      </c>
      <c r="ALK9" s="354" t="e">
        <f>'[9]15 Yr. Cash Flow'!#REF!</f>
        <v>#REF!</v>
      </c>
      <c r="ALM9" s="354" t="e">
        <f>'[9]15 Yr. Cash Flow'!#REF!</f>
        <v>#REF!</v>
      </c>
      <c r="ALO9" s="354" t="e">
        <f>'[9]15 Yr. Cash Flow'!#REF!</f>
        <v>#REF!</v>
      </c>
      <c r="ALQ9" s="354" t="e">
        <f>'[9]15 Yr. Cash Flow'!#REF!</f>
        <v>#REF!</v>
      </c>
      <c r="ALS9" s="354" t="e">
        <f>'[9]15 Yr. Cash Flow'!#REF!</f>
        <v>#REF!</v>
      </c>
      <c r="ALU9" s="354" t="e">
        <f>'[9]15 Yr. Cash Flow'!#REF!</f>
        <v>#REF!</v>
      </c>
      <c r="ALW9" s="354" t="e">
        <f>'[9]15 Yr. Cash Flow'!#REF!</f>
        <v>#REF!</v>
      </c>
      <c r="ALY9" s="354" t="e">
        <f>'[9]15 Yr. Cash Flow'!#REF!</f>
        <v>#REF!</v>
      </c>
      <c r="AMA9" s="354" t="e">
        <f>'[9]15 Yr. Cash Flow'!#REF!</f>
        <v>#REF!</v>
      </c>
      <c r="AMC9" s="354" t="e">
        <f>'[9]15 Yr. Cash Flow'!#REF!</f>
        <v>#REF!</v>
      </c>
      <c r="AME9" s="354" t="e">
        <f>'[9]15 Yr. Cash Flow'!#REF!</f>
        <v>#REF!</v>
      </c>
      <c r="AMG9" s="354" t="e">
        <f>'[9]15 Yr. Cash Flow'!#REF!</f>
        <v>#REF!</v>
      </c>
      <c r="AMI9" s="354" t="e">
        <f>'[9]15 Yr. Cash Flow'!#REF!</f>
        <v>#REF!</v>
      </c>
      <c r="AMK9" s="354" t="e">
        <f>'[9]15 Yr. Cash Flow'!#REF!</f>
        <v>#REF!</v>
      </c>
      <c r="AMM9" s="354" t="e">
        <f>'[9]15 Yr. Cash Flow'!#REF!</f>
        <v>#REF!</v>
      </c>
      <c r="AMO9" s="354" t="e">
        <f>'[9]15 Yr. Cash Flow'!#REF!</f>
        <v>#REF!</v>
      </c>
      <c r="AMQ9" s="354" t="e">
        <f>'[9]15 Yr. Cash Flow'!#REF!</f>
        <v>#REF!</v>
      </c>
      <c r="AMS9" s="354" t="e">
        <f>'[9]15 Yr. Cash Flow'!#REF!</f>
        <v>#REF!</v>
      </c>
      <c r="AMU9" s="354" t="e">
        <f>'[9]15 Yr. Cash Flow'!#REF!</f>
        <v>#REF!</v>
      </c>
      <c r="AMW9" s="354" t="e">
        <f>'[9]15 Yr. Cash Flow'!#REF!</f>
        <v>#REF!</v>
      </c>
      <c r="AMY9" s="354" t="e">
        <f>'[9]15 Yr. Cash Flow'!#REF!</f>
        <v>#REF!</v>
      </c>
      <c r="ANA9" s="354" t="e">
        <f>'[9]15 Yr. Cash Flow'!#REF!</f>
        <v>#REF!</v>
      </c>
      <c r="ANC9" s="354" t="e">
        <f>'[9]15 Yr. Cash Flow'!#REF!</f>
        <v>#REF!</v>
      </c>
      <c r="ANE9" s="354" t="e">
        <f>'[9]15 Yr. Cash Flow'!#REF!</f>
        <v>#REF!</v>
      </c>
      <c r="ANG9" s="354" t="e">
        <f>'[9]15 Yr. Cash Flow'!#REF!</f>
        <v>#REF!</v>
      </c>
      <c r="ANI9" s="354" t="e">
        <f>'[9]15 Yr. Cash Flow'!#REF!</f>
        <v>#REF!</v>
      </c>
      <c r="ANK9" s="354" t="e">
        <f>'[9]15 Yr. Cash Flow'!#REF!</f>
        <v>#REF!</v>
      </c>
      <c r="ANM9" s="354" t="e">
        <f>'[9]15 Yr. Cash Flow'!#REF!</f>
        <v>#REF!</v>
      </c>
      <c r="ANO9" s="354" t="e">
        <f>'[9]15 Yr. Cash Flow'!#REF!</f>
        <v>#REF!</v>
      </c>
      <c r="ANQ9" s="354" t="e">
        <f>'[9]15 Yr. Cash Flow'!#REF!</f>
        <v>#REF!</v>
      </c>
      <c r="ANS9" s="354" t="e">
        <f>'[9]15 Yr. Cash Flow'!#REF!</f>
        <v>#REF!</v>
      </c>
      <c r="ANU9" s="354" t="e">
        <f>'[9]15 Yr. Cash Flow'!#REF!</f>
        <v>#REF!</v>
      </c>
      <c r="ANW9" s="354" t="e">
        <f>'[9]15 Yr. Cash Flow'!#REF!</f>
        <v>#REF!</v>
      </c>
      <c r="ANY9" s="354" t="e">
        <f>'[9]15 Yr. Cash Flow'!#REF!</f>
        <v>#REF!</v>
      </c>
      <c r="AOA9" s="354" t="e">
        <f>'[9]15 Yr. Cash Flow'!#REF!</f>
        <v>#REF!</v>
      </c>
      <c r="AOC9" s="354" t="e">
        <f>'[9]15 Yr. Cash Flow'!#REF!</f>
        <v>#REF!</v>
      </c>
      <c r="AOE9" s="354" t="e">
        <f>'[9]15 Yr. Cash Flow'!#REF!</f>
        <v>#REF!</v>
      </c>
      <c r="AOG9" s="354" t="e">
        <f>'[9]15 Yr. Cash Flow'!#REF!</f>
        <v>#REF!</v>
      </c>
      <c r="AOI9" s="354" t="e">
        <f>'[9]15 Yr. Cash Flow'!#REF!</f>
        <v>#REF!</v>
      </c>
      <c r="AOK9" s="354" t="e">
        <f>'[9]15 Yr. Cash Flow'!#REF!</f>
        <v>#REF!</v>
      </c>
      <c r="AOM9" s="354" t="e">
        <f>'[9]15 Yr. Cash Flow'!#REF!</f>
        <v>#REF!</v>
      </c>
      <c r="AOO9" s="354" t="e">
        <f>'[9]15 Yr. Cash Flow'!#REF!</f>
        <v>#REF!</v>
      </c>
      <c r="AOQ9" s="354" t="e">
        <f>'[9]15 Yr. Cash Flow'!#REF!</f>
        <v>#REF!</v>
      </c>
      <c r="AOS9" s="354" t="e">
        <f>'[9]15 Yr. Cash Flow'!#REF!</f>
        <v>#REF!</v>
      </c>
      <c r="AOU9" s="354" t="e">
        <f>'[9]15 Yr. Cash Flow'!#REF!</f>
        <v>#REF!</v>
      </c>
      <c r="AOW9" s="354" t="e">
        <f>'[9]15 Yr. Cash Flow'!#REF!</f>
        <v>#REF!</v>
      </c>
      <c r="AOY9" s="354" t="e">
        <f>'[9]15 Yr. Cash Flow'!#REF!</f>
        <v>#REF!</v>
      </c>
      <c r="APA9" s="354" t="e">
        <f>'[9]15 Yr. Cash Flow'!#REF!</f>
        <v>#REF!</v>
      </c>
      <c r="APC9" s="354" t="e">
        <f>'[9]15 Yr. Cash Flow'!#REF!</f>
        <v>#REF!</v>
      </c>
      <c r="APE9" s="354" t="e">
        <f>'[9]15 Yr. Cash Flow'!#REF!</f>
        <v>#REF!</v>
      </c>
      <c r="APG9" s="354" t="e">
        <f>'[9]15 Yr. Cash Flow'!#REF!</f>
        <v>#REF!</v>
      </c>
      <c r="API9" s="354" t="e">
        <f>'[9]15 Yr. Cash Flow'!#REF!</f>
        <v>#REF!</v>
      </c>
      <c r="APK9" s="354" t="e">
        <f>'[9]15 Yr. Cash Flow'!#REF!</f>
        <v>#REF!</v>
      </c>
      <c r="APM9" s="354" t="e">
        <f>'[9]15 Yr. Cash Flow'!#REF!</f>
        <v>#REF!</v>
      </c>
      <c r="APO9" s="354" t="e">
        <f>'[9]15 Yr. Cash Flow'!#REF!</f>
        <v>#REF!</v>
      </c>
      <c r="APQ9" s="354" t="e">
        <f>'[9]15 Yr. Cash Flow'!#REF!</f>
        <v>#REF!</v>
      </c>
      <c r="APS9" s="354" t="e">
        <f>'[9]15 Yr. Cash Flow'!#REF!</f>
        <v>#REF!</v>
      </c>
      <c r="APU9" s="354" t="e">
        <f>'[9]15 Yr. Cash Flow'!#REF!</f>
        <v>#REF!</v>
      </c>
      <c r="APW9" s="354" t="e">
        <f>'[9]15 Yr. Cash Flow'!#REF!</f>
        <v>#REF!</v>
      </c>
      <c r="APY9" s="354" t="e">
        <f>'[9]15 Yr. Cash Flow'!#REF!</f>
        <v>#REF!</v>
      </c>
      <c r="AQA9" s="354" t="e">
        <f>'[9]15 Yr. Cash Flow'!#REF!</f>
        <v>#REF!</v>
      </c>
      <c r="AQC9" s="354" t="e">
        <f>'[9]15 Yr. Cash Flow'!#REF!</f>
        <v>#REF!</v>
      </c>
      <c r="AQE9" s="354" t="e">
        <f>'[9]15 Yr. Cash Flow'!#REF!</f>
        <v>#REF!</v>
      </c>
      <c r="AQG9" s="354" t="e">
        <f>'[9]15 Yr. Cash Flow'!#REF!</f>
        <v>#REF!</v>
      </c>
      <c r="AQI9" s="354" t="e">
        <f>'[9]15 Yr. Cash Flow'!#REF!</f>
        <v>#REF!</v>
      </c>
      <c r="AQK9" s="354" t="e">
        <f>'[9]15 Yr. Cash Flow'!#REF!</f>
        <v>#REF!</v>
      </c>
      <c r="AQM9" s="354" t="e">
        <f>'[9]15 Yr. Cash Flow'!#REF!</f>
        <v>#REF!</v>
      </c>
      <c r="AQO9" s="354" t="e">
        <f>'[9]15 Yr. Cash Flow'!#REF!</f>
        <v>#REF!</v>
      </c>
      <c r="AQQ9" s="354" t="e">
        <f>'[9]15 Yr. Cash Flow'!#REF!</f>
        <v>#REF!</v>
      </c>
      <c r="AQS9" s="354" t="e">
        <f>'[9]15 Yr. Cash Flow'!#REF!</f>
        <v>#REF!</v>
      </c>
      <c r="AQU9" s="354" t="e">
        <f>'[9]15 Yr. Cash Flow'!#REF!</f>
        <v>#REF!</v>
      </c>
      <c r="AQW9" s="354" t="e">
        <f>'[9]15 Yr. Cash Flow'!#REF!</f>
        <v>#REF!</v>
      </c>
      <c r="AQY9" s="354" t="e">
        <f>'[9]15 Yr. Cash Flow'!#REF!</f>
        <v>#REF!</v>
      </c>
      <c r="ARA9" s="354" t="e">
        <f>'[9]15 Yr. Cash Flow'!#REF!</f>
        <v>#REF!</v>
      </c>
      <c r="ARC9" s="354" t="e">
        <f>'[9]15 Yr. Cash Flow'!#REF!</f>
        <v>#REF!</v>
      </c>
      <c r="ARE9" s="354" t="e">
        <f>'[9]15 Yr. Cash Flow'!#REF!</f>
        <v>#REF!</v>
      </c>
      <c r="ARG9" s="354" t="e">
        <f>'[9]15 Yr. Cash Flow'!#REF!</f>
        <v>#REF!</v>
      </c>
      <c r="ARI9" s="354" t="e">
        <f>'[9]15 Yr. Cash Flow'!#REF!</f>
        <v>#REF!</v>
      </c>
      <c r="ARK9" s="354" t="e">
        <f>'[9]15 Yr. Cash Flow'!#REF!</f>
        <v>#REF!</v>
      </c>
      <c r="ARM9" s="354" t="e">
        <f>'[9]15 Yr. Cash Flow'!#REF!</f>
        <v>#REF!</v>
      </c>
      <c r="ARO9" s="354" t="e">
        <f>'[9]15 Yr. Cash Flow'!#REF!</f>
        <v>#REF!</v>
      </c>
      <c r="ARQ9" s="354" t="e">
        <f>'[9]15 Yr. Cash Flow'!#REF!</f>
        <v>#REF!</v>
      </c>
      <c r="ARS9" s="354" t="e">
        <f>'[9]15 Yr. Cash Flow'!#REF!</f>
        <v>#REF!</v>
      </c>
      <c r="ARU9" s="354" t="e">
        <f>'[9]15 Yr. Cash Flow'!#REF!</f>
        <v>#REF!</v>
      </c>
      <c r="ARW9" s="354" t="e">
        <f>'[9]15 Yr. Cash Flow'!#REF!</f>
        <v>#REF!</v>
      </c>
      <c r="ARY9" s="354" t="e">
        <f>'[9]15 Yr. Cash Flow'!#REF!</f>
        <v>#REF!</v>
      </c>
      <c r="ASA9" s="354" t="e">
        <f>'[9]15 Yr. Cash Flow'!#REF!</f>
        <v>#REF!</v>
      </c>
      <c r="ASC9" s="354" t="e">
        <f>'[9]15 Yr. Cash Flow'!#REF!</f>
        <v>#REF!</v>
      </c>
      <c r="ASE9" s="354" t="e">
        <f>'[9]15 Yr. Cash Flow'!#REF!</f>
        <v>#REF!</v>
      </c>
      <c r="ASG9" s="354" t="e">
        <f>'[9]15 Yr. Cash Flow'!#REF!</f>
        <v>#REF!</v>
      </c>
      <c r="ASI9" s="354" t="e">
        <f>'[9]15 Yr. Cash Flow'!#REF!</f>
        <v>#REF!</v>
      </c>
      <c r="ASK9" s="354" t="e">
        <f>'[9]15 Yr. Cash Flow'!#REF!</f>
        <v>#REF!</v>
      </c>
      <c r="ASM9" s="354" t="e">
        <f>'[9]15 Yr. Cash Flow'!#REF!</f>
        <v>#REF!</v>
      </c>
      <c r="ASO9" s="354" t="e">
        <f>'[9]15 Yr. Cash Flow'!#REF!</f>
        <v>#REF!</v>
      </c>
      <c r="ASQ9" s="354" t="e">
        <f>'[9]15 Yr. Cash Flow'!#REF!</f>
        <v>#REF!</v>
      </c>
      <c r="ASS9" s="354" t="e">
        <f>'[9]15 Yr. Cash Flow'!#REF!</f>
        <v>#REF!</v>
      </c>
      <c r="ASU9" s="354" t="e">
        <f>'[9]15 Yr. Cash Flow'!#REF!</f>
        <v>#REF!</v>
      </c>
      <c r="ASW9" s="354" t="e">
        <f>'[9]15 Yr. Cash Flow'!#REF!</f>
        <v>#REF!</v>
      </c>
      <c r="ASY9" s="354" t="e">
        <f>'[9]15 Yr. Cash Flow'!#REF!</f>
        <v>#REF!</v>
      </c>
      <c r="ATA9" s="354" t="e">
        <f>'[9]15 Yr. Cash Flow'!#REF!</f>
        <v>#REF!</v>
      </c>
      <c r="ATC9" s="354" t="e">
        <f>'[9]15 Yr. Cash Flow'!#REF!</f>
        <v>#REF!</v>
      </c>
      <c r="ATE9" s="354" t="e">
        <f>'[9]15 Yr. Cash Flow'!#REF!</f>
        <v>#REF!</v>
      </c>
      <c r="ATG9" s="354" t="e">
        <f>'[9]15 Yr. Cash Flow'!#REF!</f>
        <v>#REF!</v>
      </c>
      <c r="ATI9" s="354" t="e">
        <f>'[9]15 Yr. Cash Flow'!#REF!</f>
        <v>#REF!</v>
      </c>
      <c r="ATK9" s="354" t="e">
        <f>'[9]15 Yr. Cash Flow'!#REF!</f>
        <v>#REF!</v>
      </c>
      <c r="ATM9" s="354" t="e">
        <f>'[9]15 Yr. Cash Flow'!#REF!</f>
        <v>#REF!</v>
      </c>
      <c r="ATO9" s="354" t="e">
        <f>'[9]15 Yr. Cash Flow'!#REF!</f>
        <v>#REF!</v>
      </c>
      <c r="ATQ9" s="354" t="e">
        <f>'[9]15 Yr. Cash Flow'!#REF!</f>
        <v>#REF!</v>
      </c>
      <c r="ATS9" s="354" t="e">
        <f>'[9]15 Yr. Cash Flow'!#REF!</f>
        <v>#REF!</v>
      </c>
      <c r="ATU9" s="354" t="e">
        <f>'[9]15 Yr. Cash Flow'!#REF!</f>
        <v>#REF!</v>
      </c>
      <c r="ATW9" s="354" t="e">
        <f>'[9]15 Yr. Cash Flow'!#REF!</f>
        <v>#REF!</v>
      </c>
      <c r="ATY9" s="354" t="e">
        <f>'[9]15 Yr. Cash Flow'!#REF!</f>
        <v>#REF!</v>
      </c>
      <c r="AUA9" s="354" t="e">
        <f>'[9]15 Yr. Cash Flow'!#REF!</f>
        <v>#REF!</v>
      </c>
      <c r="AUC9" s="354" t="e">
        <f>'[9]15 Yr. Cash Flow'!#REF!</f>
        <v>#REF!</v>
      </c>
      <c r="AUE9" s="354" t="e">
        <f>'[9]15 Yr. Cash Flow'!#REF!</f>
        <v>#REF!</v>
      </c>
      <c r="AUG9" s="354" t="e">
        <f>'[9]15 Yr. Cash Flow'!#REF!</f>
        <v>#REF!</v>
      </c>
      <c r="AUI9" s="354" t="e">
        <f>'[9]15 Yr. Cash Flow'!#REF!</f>
        <v>#REF!</v>
      </c>
      <c r="AUK9" s="354" t="e">
        <f>'[9]15 Yr. Cash Flow'!#REF!</f>
        <v>#REF!</v>
      </c>
      <c r="AUM9" s="354" t="e">
        <f>'[9]15 Yr. Cash Flow'!#REF!</f>
        <v>#REF!</v>
      </c>
      <c r="AUO9" s="354" t="e">
        <f>'[9]15 Yr. Cash Flow'!#REF!</f>
        <v>#REF!</v>
      </c>
      <c r="AUQ9" s="354" t="e">
        <f>'[9]15 Yr. Cash Flow'!#REF!</f>
        <v>#REF!</v>
      </c>
      <c r="AUS9" s="354" t="e">
        <f>'[9]15 Yr. Cash Flow'!#REF!</f>
        <v>#REF!</v>
      </c>
      <c r="AUU9" s="354" t="e">
        <f>'[9]15 Yr. Cash Flow'!#REF!</f>
        <v>#REF!</v>
      </c>
      <c r="AUW9" s="354" t="e">
        <f>'[9]15 Yr. Cash Flow'!#REF!</f>
        <v>#REF!</v>
      </c>
      <c r="AUY9" s="354" t="e">
        <f>'[9]15 Yr. Cash Flow'!#REF!</f>
        <v>#REF!</v>
      </c>
      <c r="AVA9" s="354" t="e">
        <f>'[9]15 Yr. Cash Flow'!#REF!</f>
        <v>#REF!</v>
      </c>
      <c r="AVC9" s="354" t="e">
        <f>'[9]15 Yr. Cash Flow'!#REF!</f>
        <v>#REF!</v>
      </c>
      <c r="AVE9" s="354" t="e">
        <f>'[9]15 Yr. Cash Flow'!#REF!</f>
        <v>#REF!</v>
      </c>
      <c r="AVG9" s="354" t="e">
        <f>'[9]15 Yr. Cash Flow'!#REF!</f>
        <v>#REF!</v>
      </c>
      <c r="AVI9" s="354" t="e">
        <f>'[9]15 Yr. Cash Flow'!#REF!</f>
        <v>#REF!</v>
      </c>
      <c r="AVK9" s="354" t="e">
        <f>'[9]15 Yr. Cash Flow'!#REF!</f>
        <v>#REF!</v>
      </c>
      <c r="AVM9" s="354" t="e">
        <f>'[9]15 Yr. Cash Flow'!#REF!</f>
        <v>#REF!</v>
      </c>
      <c r="AVO9" s="354" t="e">
        <f>'[9]15 Yr. Cash Flow'!#REF!</f>
        <v>#REF!</v>
      </c>
      <c r="AVQ9" s="354" t="e">
        <f>'[9]15 Yr. Cash Flow'!#REF!</f>
        <v>#REF!</v>
      </c>
      <c r="AVS9" s="354" t="e">
        <f>'[9]15 Yr. Cash Flow'!#REF!</f>
        <v>#REF!</v>
      </c>
      <c r="AVU9" s="354" t="e">
        <f>'[9]15 Yr. Cash Flow'!#REF!</f>
        <v>#REF!</v>
      </c>
      <c r="AVW9" s="354" t="e">
        <f>'[9]15 Yr. Cash Flow'!#REF!</f>
        <v>#REF!</v>
      </c>
      <c r="AVY9" s="354" t="e">
        <f>'[9]15 Yr. Cash Flow'!#REF!</f>
        <v>#REF!</v>
      </c>
      <c r="AWA9" s="354" t="e">
        <f>'[9]15 Yr. Cash Flow'!#REF!</f>
        <v>#REF!</v>
      </c>
      <c r="AWC9" s="354" t="e">
        <f>'[9]15 Yr. Cash Flow'!#REF!</f>
        <v>#REF!</v>
      </c>
      <c r="AWE9" s="354" t="e">
        <f>'[9]15 Yr. Cash Flow'!#REF!</f>
        <v>#REF!</v>
      </c>
      <c r="AWG9" s="354" t="e">
        <f>'[9]15 Yr. Cash Flow'!#REF!</f>
        <v>#REF!</v>
      </c>
      <c r="AWI9" s="354" t="e">
        <f>'[9]15 Yr. Cash Flow'!#REF!</f>
        <v>#REF!</v>
      </c>
      <c r="AWK9" s="354" t="e">
        <f>'[9]15 Yr. Cash Flow'!#REF!</f>
        <v>#REF!</v>
      </c>
      <c r="AWM9" s="354" t="e">
        <f>'[9]15 Yr. Cash Flow'!#REF!</f>
        <v>#REF!</v>
      </c>
      <c r="AWO9" s="354" t="e">
        <f>'[9]15 Yr. Cash Flow'!#REF!</f>
        <v>#REF!</v>
      </c>
      <c r="AWQ9" s="354" t="e">
        <f>'[9]15 Yr. Cash Flow'!#REF!</f>
        <v>#REF!</v>
      </c>
      <c r="AWS9" s="354" t="e">
        <f>'[9]15 Yr. Cash Flow'!#REF!</f>
        <v>#REF!</v>
      </c>
      <c r="AWU9" s="354" t="e">
        <f>'[9]15 Yr. Cash Flow'!#REF!</f>
        <v>#REF!</v>
      </c>
      <c r="AWW9" s="354" t="e">
        <f>'[9]15 Yr. Cash Flow'!#REF!</f>
        <v>#REF!</v>
      </c>
      <c r="AWY9" s="354" t="e">
        <f>'[9]15 Yr. Cash Flow'!#REF!</f>
        <v>#REF!</v>
      </c>
      <c r="AXA9" s="354" t="e">
        <f>'[9]15 Yr. Cash Flow'!#REF!</f>
        <v>#REF!</v>
      </c>
      <c r="AXC9" s="354" t="e">
        <f>'[9]15 Yr. Cash Flow'!#REF!</f>
        <v>#REF!</v>
      </c>
      <c r="AXE9" s="354" t="e">
        <f>'[9]15 Yr. Cash Flow'!#REF!</f>
        <v>#REF!</v>
      </c>
      <c r="AXG9" s="354" t="e">
        <f>'[9]15 Yr. Cash Flow'!#REF!</f>
        <v>#REF!</v>
      </c>
      <c r="AXI9" s="354" t="e">
        <f>'[9]15 Yr. Cash Flow'!#REF!</f>
        <v>#REF!</v>
      </c>
      <c r="AXK9" s="354" t="e">
        <f>'[9]15 Yr. Cash Flow'!#REF!</f>
        <v>#REF!</v>
      </c>
      <c r="AXM9" s="354" t="e">
        <f>'[9]15 Yr. Cash Flow'!#REF!</f>
        <v>#REF!</v>
      </c>
      <c r="AXO9" s="354" t="e">
        <f>'[9]15 Yr. Cash Flow'!#REF!</f>
        <v>#REF!</v>
      </c>
      <c r="AXQ9" s="354" t="e">
        <f>'[9]15 Yr. Cash Flow'!#REF!</f>
        <v>#REF!</v>
      </c>
      <c r="AXS9" s="354" t="e">
        <f>'[9]15 Yr. Cash Flow'!#REF!</f>
        <v>#REF!</v>
      </c>
      <c r="AXU9" s="354" t="e">
        <f>'[9]15 Yr. Cash Flow'!#REF!</f>
        <v>#REF!</v>
      </c>
      <c r="AXW9" s="354" t="e">
        <f>'[9]15 Yr. Cash Flow'!#REF!</f>
        <v>#REF!</v>
      </c>
      <c r="AXY9" s="354" t="e">
        <f>'[9]15 Yr. Cash Flow'!#REF!</f>
        <v>#REF!</v>
      </c>
      <c r="AYA9" s="354" t="e">
        <f>'[9]15 Yr. Cash Flow'!#REF!</f>
        <v>#REF!</v>
      </c>
      <c r="AYC9" s="354" t="e">
        <f>'[9]15 Yr. Cash Flow'!#REF!</f>
        <v>#REF!</v>
      </c>
      <c r="AYE9" s="354" t="e">
        <f>'[9]15 Yr. Cash Flow'!#REF!</f>
        <v>#REF!</v>
      </c>
      <c r="AYG9" s="354" t="e">
        <f>'[9]15 Yr. Cash Flow'!#REF!</f>
        <v>#REF!</v>
      </c>
      <c r="AYI9" s="354" t="e">
        <f>'[9]15 Yr. Cash Flow'!#REF!</f>
        <v>#REF!</v>
      </c>
      <c r="AYK9" s="354" t="e">
        <f>'[9]15 Yr. Cash Flow'!#REF!</f>
        <v>#REF!</v>
      </c>
      <c r="AYM9" s="354" t="e">
        <f>'[9]15 Yr. Cash Flow'!#REF!</f>
        <v>#REF!</v>
      </c>
      <c r="AYO9" s="354" t="e">
        <f>'[9]15 Yr. Cash Flow'!#REF!</f>
        <v>#REF!</v>
      </c>
      <c r="AYQ9" s="354" t="e">
        <f>'[9]15 Yr. Cash Flow'!#REF!</f>
        <v>#REF!</v>
      </c>
      <c r="AYS9" s="354" t="e">
        <f>'[9]15 Yr. Cash Flow'!#REF!</f>
        <v>#REF!</v>
      </c>
      <c r="AYU9" s="354" t="e">
        <f>'[9]15 Yr. Cash Flow'!#REF!</f>
        <v>#REF!</v>
      </c>
      <c r="AYW9" s="354" t="e">
        <f>'[9]15 Yr. Cash Flow'!#REF!</f>
        <v>#REF!</v>
      </c>
      <c r="AYY9" s="354" t="e">
        <f>'[9]15 Yr. Cash Flow'!#REF!</f>
        <v>#REF!</v>
      </c>
      <c r="AZA9" s="354" t="e">
        <f>'[9]15 Yr. Cash Flow'!#REF!</f>
        <v>#REF!</v>
      </c>
      <c r="AZC9" s="354" t="e">
        <f>'[9]15 Yr. Cash Flow'!#REF!</f>
        <v>#REF!</v>
      </c>
      <c r="AZE9" s="354" t="e">
        <f>'[9]15 Yr. Cash Flow'!#REF!</f>
        <v>#REF!</v>
      </c>
      <c r="AZG9" s="354" t="e">
        <f>'[9]15 Yr. Cash Flow'!#REF!</f>
        <v>#REF!</v>
      </c>
      <c r="AZI9" s="354" t="e">
        <f>'[9]15 Yr. Cash Flow'!#REF!</f>
        <v>#REF!</v>
      </c>
      <c r="AZK9" s="354" t="e">
        <f>'[9]15 Yr. Cash Flow'!#REF!</f>
        <v>#REF!</v>
      </c>
      <c r="AZM9" s="354" t="e">
        <f>'[9]15 Yr. Cash Flow'!#REF!</f>
        <v>#REF!</v>
      </c>
      <c r="AZO9" s="354" t="e">
        <f>'[9]15 Yr. Cash Flow'!#REF!</f>
        <v>#REF!</v>
      </c>
      <c r="AZQ9" s="354" t="e">
        <f>'[9]15 Yr. Cash Flow'!#REF!</f>
        <v>#REF!</v>
      </c>
      <c r="AZS9" s="354" t="e">
        <f>'[9]15 Yr. Cash Flow'!#REF!</f>
        <v>#REF!</v>
      </c>
      <c r="AZU9" s="354" t="e">
        <f>'[9]15 Yr. Cash Flow'!#REF!</f>
        <v>#REF!</v>
      </c>
      <c r="AZW9" s="354" t="e">
        <f>'[9]15 Yr. Cash Flow'!#REF!</f>
        <v>#REF!</v>
      </c>
      <c r="AZY9" s="354" t="e">
        <f>'[9]15 Yr. Cash Flow'!#REF!</f>
        <v>#REF!</v>
      </c>
      <c r="BAA9" s="354" t="e">
        <f>'[9]15 Yr. Cash Flow'!#REF!</f>
        <v>#REF!</v>
      </c>
      <c r="BAC9" s="354" t="e">
        <f>'[9]15 Yr. Cash Flow'!#REF!</f>
        <v>#REF!</v>
      </c>
      <c r="BAE9" s="354" t="e">
        <f>'[9]15 Yr. Cash Flow'!#REF!</f>
        <v>#REF!</v>
      </c>
      <c r="BAG9" s="354" t="e">
        <f>'[9]15 Yr. Cash Flow'!#REF!</f>
        <v>#REF!</v>
      </c>
      <c r="BAI9" s="354" t="e">
        <f>'[9]15 Yr. Cash Flow'!#REF!</f>
        <v>#REF!</v>
      </c>
      <c r="BAK9" s="354" t="e">
        <f>'[9]15 Yr. Cash Flow'!#REF!</f>
        <v>#REF!</v>
      </c>
      <c r="BAM9" s="354" t="e">
        <f>'[9]15 Yr. Cash Flow'!#REF!</f>
        <v>#REF!</v>
      </c>
      <c r="BAO9" s="354" t="e">
        <f>'[9]15 Yr. Cash Flow'!#REF!</f>
        <v>#REF!</v>
      </c>
      <c r="BAQ9" s="354" t="e">
        <f>'[9]15 Yr. Cash Flow'!#REF!</f>
        <v>#REF!</v>
      </c>
      <c r="BAS9" s="354" t="e">
        <f>'[9]15 Yr. Cash Flow'!#REF!</f>
        <v>#REF!</v>
      </c>
      <c r="BAU9" s="354" t="e">
        <f>'[9]15 Yr. Cash Flow'!#REF!</f>
        <v>#REF!</v>
      </c>
      <c r="BAW9" s="354" t="e">
        <f>'[9]15 Yr. Cash Flow'!#REF!</f>
        <v>#REF!</v>
      </c>
      <c r="BAY9" s="354" t="e">
        <f>'[9]15 Yr. Cash Flow'!#REF!</f>
        <v>#REF!</v>
      </c>
      <c r="BBA9" s="354" t="e">
        <f>'[9]15 Yr. Cash Flow'!#REF!</f>
        <v>#REF!</v>
      </c>
      <c r="BBC9" s="354" t="e">
        <f>'[9]15 Yr. Cash Flow'!#REF!</f>
        <v>#REF!</v>
      </c>
      <c r="BBE9" s="354" t="e">
        <f>'[9]15 Yr. Cash Flow'!#REF!</f>
        <v>#REF!</v>
      </c>
      <c r="BBG9" s="354" t="e">
        <f>'[9]15 Yr. Cash Flow'!#REF!</f>
        <v>#REF!</v>
      </c>
      <c r="BBI9" s="354" t="e">
        <f>'[9]15 Yr. Cash Flow'!#REF!</f>
        <v>#REF!</v>
      </c>
      <c r="BBK9" s="354" t="e">
        <f>'[9]15 Yr. Cash Flow'!#REF!</f>
        <v>#REF!</v>
      </c>
      <c r="BBM9" s="354" t="e">
        <f>'[9]15 Yr. Cash Flow'!#REF!</f>
        <v>#REF!</v>
      </c>
      <c r="BBO9" s="354" t="e">
        <f>'[9]15 Yr. Cash Flow'!#REF!</f>
        <v>#REF!</v>
      </c>
      <c r="BBQ9" s="354" t="e">
        <f>'[9]15 Yr. Cash Flow'!#REF!</f>
        <v>#REF!</v>
      </c>
      <c r="BBS9" s="354" t="e">
        <f>'[9]15 Yr. Cash Flow'!#REF!</f>
        <v>#REF!</v>
      </c>
      <c r="BBU9" s="354" t="e">
        <f>'[9]15 Yr. Cash Flow'!#REF!</f>
        <v>#REF!</v>
      </c>
      <c r="BBW9" s="354" t="e">
        <f>'[9]15 Yr. Cash Flow'!#REF!</f>
        <v>#REF!</v>
      </c>
      <c r="BBY9" s="354" t="e">
        <f>'[9]15 Yr. Cash Flow'!#REF!</f>
        <v>#REF!</v>
      </c>
      <c r="BCA9" s="354" t="e">
        <f>'[9]15 Yr. Cash Flow'!#REF!</f>
        <v>#REF!</v>
      </c>
      <c r="BCC9" s="354" t="e">
        <f>'[9]15 Yr. Cash Flow'!#REF!</f>
        <v>#REF!</v>
      </c>
      <c r="BCE9" s="354" t="e">
        <f>'[9]15 Yr. Cash Flow'!#REF!</f>
        <v>#REF!</v>
      </c>
      <c r="BCG9" s="354" t="e">
        <f>'[9]15 Yr. Cash Flow'!#REF!</f>
        <v>#REF!</v>
      </c>
      <c r="BCI9" s="354" t="e">
        <f>'[9]15 Yr. Cash Flow'!#REF!</f>
        <v>#REF!</v>
      </c>
      <c r="BCK9" s="354" t="e">
        <f>'[9]15 Yr. Cash Flow'!#REF!</f>
        <v>#REF!</v>
      </c>
      <c r="BCM9" s="354" t="e">
        <f>'[9]15 Yr. Cash Flow'!#REF!</f>
        <v>#REF!</v>
      </c>
      <c r="BCO9" s="354" t="e">
        <f>'[9]15 Yr. Cash Flow'!#REF!</f>
        <v>#REF!</v>
      </c>
      <c r="BCQ9" s="354" t="e">
        <f>'[9]15 Yr. Cash Flow'!#REF!</f>
        <v>#REF!</v>
      </c>
      <c r="BCS9" s="354" t="e">
        <f>'[9]15 Yr. Cash Flow'!#REF!</f>
        <v>#REF!</v>
      </c>
      <c r="BCU9" s="354" t="e">
        <f>'[9]15 Yr. Cash Flow'!#REF!</f>
        <v>#REF!</v>
      </c>
      <c r="BCW9" s="354" t="e">
        <f>'[9]15 Yr. Cash Flow'!#REF!</f>
        <v>#REF!</v>
      </c>
      <c r="BCY9" s="354" t="e">
        <f>'[9]15 Yr. Cash Flow'!#REF!</f>
        <v>#REF!</v>
      </c>
      <c r="BDA9" s="354" t="e">
        <f>'[9]15 Yr. Cash Flow'!#REF!</f>
        <v>#REF!</v>
      </c>
      <c r="BDC9" s="354" t="e">
        <f>'[9]15 Yr. Cash Flow'!#REF!</f>
        <v>#REF!</v>
      </c>
      <c r="BDE9" s="354" t="e">
        <f>'[9]15 Yr. Cash Flow'!#REF!</f>
        <v>#REF!</v>
      </c>
      <c r="BDG9" s="354" t="e">
        <f>'[9]15 Yr. Cash Flow'!#REF!</f>
        <v>#REF!</v>
      </c>
      <c r="BDI9" s="354" t="e">
        <f>'[9]15 Yr. Cash Flow'!#REF!</f>
        <v>#REF!</v>
      </c>
      <c r="BDK9" s="354" t="e">
        <f>'[9]15 Yr. Cash Flow'!#REF!</f>
        <v>#REF!</v>
      </c>
      <c r="BDM9" s="354" t="e">
        <f>'[9]15 Yr. Cash Flow'!#REF!</f>
        <v>#REF!</v>
      </c>
      <c r="BDO9" s="354" t="e">
        <f>'[9]15 Yr. Cash Flow'!#REF!</f>
        <v>#REF!</v>
      </c>
      <c r="BDQ9" s="354" t="e">
        <f>'[9]15 Yr. Cash Flow'!#REF!</f>
        <v>#REF!</v>
      </c>
      <c r="BDS9" s="354" t="e">
        <f>'[9]15 Yr. Cash Flow'!#REF!</f>
        <v>#REF!</v>
      </c>
      <c r="BDU9" s="354" t="e">
        <f>'[9]15 Yr. Cash Flow'!#REF!</f>
        <v>#REF!</v>
      </c>
      <c r="BDW9" s="354" t="e">
        <f>'[9]15 Yr. Cash Flow'!#REF!</f>
        <v>#REF!</v>
      </c>
      <c r="BDY9" s="354" t="e">
        <f>'[9]15 Yr. Cash Flow'!#REF!</f>
        <v>#REF!</v>
      </c>
      <c r="BEA9" s="354" t="e">
        <f>'[9]15 Yr. Cash Flow'!#REF!</f>
        <v>#REF!</v>
      </c>
      <c r="BEC9" s="354" t="e">
        <f>'[9]15 Yr. Cash Flow'!#REF!</f>
        <v>#REF!</v>
      </c>
      <c r="BEE9" s="354" t="e">
        <f>'[9]15 Yr. Cash Flow'!#REF!</f>
        <v>#REF!</v>
      </c>
      <c r="BEG9" s="354" t="e">
        <f>'[9]15 Yr. Cash Flow'!#REF!</f>
        <v>#REF!</v>
      </c>
      <c r="BEI9" s="354" t="e">
        <f>'[9]15 Yr. Cash Flow'!#REF!</f>
        <v>#REF!</v>
      </c>
      <c r="BEK9" s="354" t="e">
        <f>'[9]15 Yr. Cash Flow'!#REF!</f>
        <v>#REF!</v>
      </c>
      <c r="BEM9" s="354" t="e">
        <f>'[9]15 Yr. Cash Flow'!#REF!</f>
        <v>#REF!</v>
      </c>
      <c r="BEO9" s="354" t="e">
        <f>'[9]15 Yr. Cash Flow'!#REF!</f>
        <v>#REF!</v>
      </c>
      <c r="BEQ9" s="354" t="e">
        <f>'[9]15 Yr. Cash Flow'!#REF!</f>
        <v>#REF!</v>
      </c>
      <c r="BES9" s="354" t="e">
        <f>'[9]15 Yr. Cash Flow'!#REF!</f>
        <v>#REF!</v>
      </c>
      <c r="BEU9" s="354" t="e">
        <f>'[9]15 Yr. Cash Flow'!#REF!</f>
        <v>#REF!</v>
      </c>
      <c r="BEW9" s="354" t="e">
        <f>'[9]15 Yr. Cash Flow'!#REF!</f>
        <v>#REF!</v>
      </c>
      <c r="BEY9" s="354" t="e">
        <f>'[9]15 Yr. Cash Flow'!#REF!</f>
        <v>#REF!</v>
      </c>
      <c r="BFA9" s="354" t="e">
        <f>'[9]15 Yr. Cash Flow'!#REF!</f>
        <v>#REF!</v>
      </c>
      <c r="BFC9" s="354" t="e">
        <f>'[9]15 Yr. Cash Flow'!#REF!</f>
        <v>#REF!</v>
      </c>
      <c r="BFE9" s="354" t="e">
        <f>'[9]15 Yr. Cash Flow'!#REF!</f>
        <v>#REF!</v>
      </c>
      <c r="BFG9" s="354" t="e">
        <f>'[9]15 Yr. Cash Flow'!#REF!</f>
        <v>#REF!</v>
      </c>
      <c r="BFI9" s="354" t="e">
        <f>'[9]15 Yr. Cash Flow'!#REF!</f>
        <v>#REF!</v>
      </c>
      <c r="BFK9" s="354" t="e">
        <f>'[9]15 Yr. Cash Flow'!#REF!</f>
        <v>#REF!</v>
      </c>
      <c r="BFM9" s="354" t="e">
        <f>'[9]15 Yr. Cash Flow'!#REF!</f>
        <v>#REF!</v>
      </c>
      <c r="BFO9" s="354" t="e">
        <f>'[9]15 Yr. Cash Flow'!#REF!</f>
        <v>#REF!</v>
      </c>
      <c r="BFQ9" s="354" t="e">
        <f>'[9]15 Yr. Cash Flow'!#REF!</f>
        <v>#REF!</v>
      </c>
      <c r="BFS9" s="354" t="e">
        <f>'[9]15 Yr. Cash Flow'!#REF!</f>
        <v>#REF!</v>
      </c>
      <c r="BFU9" s="354" t="e">
        <f>'[9]15 Yr. Cash Flow'!#REF!</f>
        <v>#REF!</v>
      </c>
      <c r="BFW9" s="354" t="e">
        <f>'[9]15 Yr. Cash Flow'!#REF!</f>
        <v>#REF!</v>
      </c>
      <c r="BFY9" s="354" t="e">
        <f>'[9]15 Yr. Cash Flow'!#REF!</f>
        <v>#REF!</v>
      </c>
      <c r="BGA9" s="354" t="e">
        <f>'[9]15 Yr. Cash Flow'!#REF!</f>
        <v>#REF!</v>
      </c>
      <c r="BGC9" s="354" t="e">
        <f>'[9]15 Yr. Cash Flow'!#REF!</f>
        <v>#REF!</v>
      </c>
      <c r="BGE9" s="354" t="e">
        <f>'[9]15 Yr. Cash Flow'!#REF!</f>
        <v>#REF!</v>
      </c>
      <c r="BGG9" s="354" t="e">
        <f>'[9]15 Yr. Cash Flow'!#REF!</f>
        <v>#REF!</v>
      </c>
      <c r="BGI9" s="354" t="e">
        <f>'[9]15 Yr. Cash Flow'!#REF!</f>
        <v>#REF!</v>
      </c>
      <c r="BGK9" s="354" t="e">
        <f>'[9]15 Yr. Cash Flow'!#REF!</f>
        <v>#REF!</v>
      </c>
      <c r="BGM9" s="354" t="e">
        <f>'[9]15 Yr. Cash Flow'!#REF!</f>
        <v>#REF!</v>
      </c>
      <c r="BGO9" s="354" t="e">
        <f>'[9]15 Yr. Cash Flow'!#REF!</f>
        <v>#REF!</v>
      </c>
      <c r="BGQ9" s="354" t="e">
        <f>'[9]15 Yr. Cash Flow'!#REF!</f>
        <v>#REF!</v>
      </c>
      <c r="BGS9" s="354" t="e">
        <f>'[9]15 Yr. Cash Flow'!#REF!</f>
        <v>#REF!</v>
      </c>
      <c r="BGU9" s="354" t="e">
        <f>'[9]15 Yr. Cash Flow'!#REF!</f>
        <v>#REF!</v>
      </c>
      <c r="BGW9" s="354" t="e">
        <f>'[9]15 Yr. Cash Flow'!#REF!</f>
        <v>#REF!</v>
      </c>
      <c r="BGY9" s="354" t="e">
        <f>'[9]15 Yr. Cash Flow'!#REF!</f>
        <v>#REF!</v>
      </c>
      <c r="BHA9" s="354" t="e">
        <f>'[9]15 Yr. Cash Flow'!#REF!</f>
        <v>#REF!</v>
      </c>
      <c r="BHC9" s="354" t="e">
        <f>'[9]15 Yr. Cash Flow'!#REF!</f>
        <v>#REF!</v>
      </c>
      <c r="BHE9" s="354" t="e">
        <f>'[9]15 Yr. Cash Flow'!#REF!</f>
        <v>#REF!</v>
      </c>
      <c r="BHG9" s="354" t="e">
        <f>'[9]15 Yr. Cash Flow'!#REF!</f>
        <v>#REF!</v>
      </c>
      <c r="BHI9" s="354" t="e">
        <f>'[9]15 Yr. Cash Flow'!#REF!</f>
        <v>#REF!</v>
      </c>
      <c r="BHK9" s="354" t="e">
        <f>'[9]15 Yr. Cash Flow'!#REF!</f>
        <v>#REF!</v>
      </c>
      <c r="BHM9" s="354" t="e">
        <f>'[9]15 Yr. Cash Flow'!#REF!</f>
        <v>#REF!</v>
      </c>
      <c r="BHO9" s="354" t="e">
        <f>'[9]15 Yr. Cash Flow'!#REF!</f>
        <v>#REF!</v>
      </c>
      <c r="BHQ9" s="354" t="e">
        <f>'[9]15 Yr. Cash Flow'!#REF!</f>
        <v>#REF!</v>
      </c>
      <c r="BHS9" s="354" t="e">
        <f>'[9]15 Yr. Cash Flow'!#REF!</f>
        <v>#REF!</v>
      </c>
      <c r="BHU9" s="354" t="e">
        <f>'[9]15 Yr. Cash Flow'!#REF!</f>
        <v>#REF!</v>
      </c>
      <c r="BHW9" s="354" t="e">
        <f>'[9]15 Yr. Cash Flow'!#REF!</f>
        <v>#REF!</v>
      </c>
      <c r="BHY9" s="354" t="e">
        <f>'[9]15 Yr. Cash Flow'!#REF!</f>
        <v>#REF!</v>
      </c>
      <c r="BIA9" s="354" t="e">
        <f>'[9]15 Yr. Cash Flow'!#REF!</f>
        <v>#REF!</v>
      </c>
      <c r="BIC9" s="354" t="e">
        <f>'[9]15 Yr. Cash Flow'!#REF!</f>
        <v>#REF!</v>
      </c>
      <c r="BIE9" s="354" t="e">
        <f>'[9]15 Yr. Cash Flow'!#REF!</f>
        <v>#REF!</v>
      </c>
      <c r="BIG9" s="354" t="e">
        <f>'[9]15 Yr. Cash Flow'!#REF!</f>
        <v>#REF!</v>
      </c>
      <c r="BII9" s="354" t="e">
        <f>'[9]15 Yr. Cash Flow'!#REF!</f>
        <v>#REF!</v>
      </c>
      <c r="BIK9" s="354" t="e">
        <f>'[9]15 Yr. Cash Flow'!#REF!</f>
        <v>#REF!</v>
      </c>
      <c r="BIM9" s="354" t="e">
        <f>'[9]15 Yr. Cash Flow'!#REF!</f>
        <v>#REF!</v>
      </c>
      <c r="BIO9" s="354" t="e">
        <f>'[9]15 Yr. Cash Flow'!#REF!</f>
        <v>#REF!</v>
      </c>
      <c r="BIQ9" s="354" t="e">
        <f>'[9]15 Yr. Cash Flow'!#REF!</f>
        <v>#REF!</v>
      </c>
      <c r="BIS9" s="354" t="e">
        <f>'[9]15 Yr. Cash Flow'!#REF!</f>
        <v>#REF!</v>
      </c>
      <c r="BIU9" s="354" t="e">
        <f>'[9]15 Yr. Cash Flow'!#REF!</f>
        <v>#REF!</v>
      </c>
      <c r="BIW9" s="354" t="e">
        <f>'[9]15 Yr. Cash Flow'!#REF!</f>
        <v>#REF!</v>
      </c>
      <c r="BIY9" s="354" t="e">
        <f>'[9]15 Yr. Cash Flow'!#REF!</f>
        <v>#REF!</v>
      </c>
      <c r="BJA9" s="354" t="e">
        <f>'[9]15 Yr. Cash Flow'!#REF!</f>
        <v>#REF!</v>
      </c>
      <c r="BJC9" s="354" t="e">
        <f>'[9]15 Yr. Cash Flow'!#REF!</f>
        <v>#REF!</v>
      </c>
      <c r="BJE9" s="354" t="e">
        <f>'[9]15 Yr. Cash Flow'!#REF!</f>
        <v>#REF!</v>
      </c>
      <c r="BJG9" s="354" t="e">
        <f>'[9]15 Yr. Cash Flow'!#REF!</f>
        <v>#REF!</v>
      </c>
      <c r="BJI9" s="354" t="e">
        <f>'[9]15 Yr. Cash Flow'!#REF!</f>
        <v>#REF!</v>
      </c>
      <c r="BJK9" s="354" t="e">
        <f>'[9]15 Yr. Cash Flow'!#REF!</f>
        <v>#REF!</v>
      </c>
      <c r="BJM9" s="354" t="e">
        <f>'[9]15 Yr. Cash Flow'!#REF!</f>
        <v>#REF!</v>
      </c>
      <c r="BJO9" s="354" t="e">
        <f>'[9]15 Yr. Cash Flow'!#REF!</f>
        <v>#REF!</v>
      </c>
      <c r="BJQ9" s="354" t="e">
        <f>'[9]15 Yr. Cash Flow'!#REF!</f>
        <v>#REF!</v>
      </c>
      <c r="BJS9" s="354" t="e">
        <f>'[9]15 Yr. Cash Flow'!#REF!</f>
        <v>#REF!</v>
      </c>
      <c r="BJU9" s="354" t="e">
        <f>'[9]15 Yr. Cash Flow'!#REF!</f>
        <v>#REF!</v>
      </c>
      <c r="BJW9" s="354" t="e">
        <f>'[9]15 Yr. Cash Flow'!#REF!</f>
        <v>#REF!</v>
      </c>
      <c r="BJY9" s="354" t="e">
        <f>'[9]15 Yr. Cash Flow'!#REF!</f>
        <v>#REF!</v>
      </c>
      <c r="BKA9" s="354" t="e">
        <f>'[9]15 Yr. Cash Flow'!#REF!</f>
        <v>#REF!</v>
      </c>
      <c r="BKC9" s="354" t="e">
        <f>'[9]15 Yr. Cash Flow'!#REF!</f>
        <v>#REF!</v>
      </c>
      <c r="BKE9" s="354" t="e">
        <f>'[9]15 Yr. Cash Flow'!#REF!</f>
        <v>#REF!</v>
      </c>
      <c r="BKG9" s="354" t="e">
        <f>'[9]15 Yr. Cash Flow'!#REF!</f>
        <v>#REF!</v>
      </c>
      <c r="BKI9" s="354" t="e">
        <f>'[9]15 Yr. Cash Flow'!#REF!</f>
        <v>#REF!</v>
      </c>
      <c r="BKK9" s="354" t="e">
        <f>'[9]15 Yr. Cash Flow'!#REF!</f>
        <v>#REF!</v>
      </c>
      <c r="BKM9" s="354" t="e">
        <f>'[9]15 Yr. Cash Flow'!#REF!</f>
        <v>#REF!</v>
      </c>
      <c r="BKO9" s="354" t="e">
        <f>'[9]15 Yr. Cash Flow'!#REF!</f>
        <v>#REF!</v>
      </c>
      <c r="BKQ9" s="354" t="e">
        <f>'[9]15 Yr. Cash Flow'!#REF!</f>
        <v>#REF!</v>
      </c>
      <c r="BKS9" s="354" t="e">
        <f>'[9]15 Yr. Cash Flow'!#REF!</f>
        <v>#REF!</v>
      </c>
      <c r="BKU9" s="354" t="e">
        <f>'[9]15 Yr. Cash Flow'!#REF!</f>
        <v>#REF!</v>
      </c>
      <c r="BKW9" s="354" t="e">
        <f>'[9]15 Yr. Cash Flow'!#REF!</f>
        <v>#REF!</v>
      </c>
      <c r="BKY9" s="354" t="e">
        <f>'[9]15 Yr. Cash Flow'!#REF!</f>
        <v>#REF!</v>
      </c>
      <c r="BLA9" s="354" t="e">
        <f>'[9]15 Yr. Cash Flow'!#REF!</f>
        <v>#REF!</v>
      </c>
      <c r="BLC9" s="354" t="e">
        <f>'[9]15 Yr. Cash Flow'!#REF!</f>
        <v>#REF!</v>
      </c>
      <c r="BLE9" s="354" t="e">
        <f>'[9]15 Yr. Cash Flow'!#REF!</f>
        <v>#REF!</v>
      </c>
      <c r="BLG9" s="354" t="e">
        <f>'[9]15 Yr. Cash Flow'!#REF!</f>
        <v>#REF!</v>
      </c>
      <c r="BLI9" s="354" t="e">
        <f>'[9]15 Yr. Cash Flow'!#REF!</f>
        <v>#REF!</v>
      </c>
      <c r="BLK9" s="354" t="e">
        <f>'[9]15 Yr. Cash Flow'!#REF!</f>
        <v>#REF!</v>
      </c>
      <c r="BLM9" s="354" t="e">
        <f>'[9]15 Yr. Cash Flow'!#REF!</f>
        <v>#REF!</v>
      </c>
      <c r="BLO9" s="354" t="e">
        <f>'[9]15 Yr. Cash Flow'!#REF!</f>
        <v>#REF!</v>
      </c>
      <c r="BLQ9" s="354" t="e">
        <f>'[9]15 Yr. Cash Flow'!#REF!</f>
        <v>#REF!</v>
      </c>
      <c r="BLS9" s="354" t="e">
        <f>'[9]15 Yr. Cash Flow'!#REF!</f>
        <v>#REF!</v>
      </c>
      <c r="BLU9" s="354" t="e">
        <f>'[9]15 Yr. Cash Flow'!#REF!</f>
        <v>#REF!</v>
      </c>
      <c r="BLW9" s="354" t="e">
        <f>'[9]15 Yr. Cash Flow'!#REF!</f>
        <v>#REF!</v>
      </c>
      <c r="BLY9" s="354" t="e">
        <f>'[9]15 Yr. Cash Flow'!#REF!</f>
        <v>#REF!</v>
      </c>
      <c r="BMA9" s="354" t="e">
        <f>'[9]15 Yr. Cash Flow'!#REF!</f>
        <v>#REF!</v>
      </c>
      <c r="BMC9" s="354" t="e">
        <f>'[9]15 Yr. Cash Flow'!#REF!</f>
        <v>#REF!</v>
      </c>
      <c r="BME9" s="354" t="e">
        <f>'[9]15 Yr. Cash Flow'!#REF!</f>
        <v>#REF!</v>
      </c>
      <c r="BMG9" s="354" t="e">
        <f>'[9]15 Yr. Cash Flow'!#REF!</f>
        <v>#REF!</v>
      </c>
      <c r="BMI9" s="354" t="e">
        <f>'[9]15 Yr. Cash Flow'!#REF!</f>
        <v>#REF!</v>
      </c>
      <c r="BMK9" s="354" t="e">
        <f>'[9]15 Yr. Cash Flow'!#REF!</f>
        <v>#REF!</v>
      </c>
      <c r="BMM9" s="354" t="e">
        <f>'[9]15 Yr. Cash Flow'!#REF!</f>
        <v>#REF!</v>
      </c>
      <c r="BMO9" s="354" t="e">
        <f>'[9]15 Yr. Cash Flow'!#REF!</f>
        <v>#REF!</v>
      </c>
      <c r="BMQ9" s="354" t="e">
        <f>'[9]15 Yr. Cash Flow'!#REF!</f>
        <v>#REF!</v>
      </c>
      <c r="BMS9" s="354" t="e">
        <f>'[9]15 Yr. Cash Flow'!#REF!</f>
        <v>#REF!</v>
      </c>
      <c r="BMU9" s="354" t="e">
        <f>'[9]15 Yr. Cash Flow'!#REF!</f>
        <v>#REF!</v>
      </c>
      <c r="BMW9" s="354" t="e">
        <f>'[9]15 Yr. Cash Flow'!#REF!</f>
        <v>#REF!</v>
      </c>
      <c r="BMY9" s="354" t="e">
        <f>'[9]15 Yr. Cash Flow'!#REF!</f>
        <v>#REF!</v>
      </c>
      <c r="BNA9" s="354" t="e">
        <f>'[9]15 Yr. Cash Flow'!#REF!</f>
        <v>#REF!</v>
      </c>
      <c r="BNC9" s="354" t="e">
        <f>'[9]15 Yr. Cash Flow'!#REF!</f>
        <v>#REF!</v>
      </c>
      <c r="BNE9" s="354" t="e">
        <f>'[9]15 Yr. Cash Flow'!#REF!</f>
        <v>#REF!</v>
      </c>
      <c r="BNG9" s="354" t="e">
        <f>'[9]15 Yr. Cash Flow'!#REF!</f>
        <v>#REF!</v>
      </c>
      <c r="BNI9" s="354" t="e">
        <f>'[9]15 Yr. Cash Flow'!#REF!</f>
        <v>#REF!</v>
      </c>
      <c r="BNK9" s="354" t="e">
        <f>'[9]15 Yr. Cash Flow'!#REF!</f>
        <v>#REF!</v>
      </c>
      <c r="BNM9" s="354" t="e">
        <f>'[9]15 Yr. Cash Flow'!#REF!</f>
        <v>#REF!</v>
      </c>
      <c r="BNO9" s="354" t="e">
        <f>'[9]15 Yr. Cash Flow'!#REF!</f>
        <v>#REF!</v>
      </c>
      <c r="BNQ9" s="354" t="e">
        <f>'[9]15 Yr. Cash Flow'!#REF!</f>
        <v>#REF!</v>
      </c>
      <c r="BNS9" s="354" t="e">
        <f>'[9]15 Yr. Cash Flow'!#REF!</f>
        <v>#REF!</v>
      </c>
      <c r="BNU9" s="354" t="e">
        <f>'[9]15 Yr. Cash Flow'!#REF!</f>
        <v>#REF!</v>
      </c>
      <c r="BNW9" s="354" t="e">
        <f>'[9]15 Yr. Cash Flow'!#REF!</f>
        <v>#REF!</v>
      </c>
      <c r="BNY9" s="354" t="e">
        <f>'[9]15 Yr. Cash Flow'!#REF!</f>
        <v>#REF!</v>
      </c>
      <c r="BOA9" s="354" t="e">
        <f>'[9]15 Yr. Cash Flow'!#REF!</f>
        <v>#REF!</v>
      </c>
      <c r="BOC9" s="354" t="e">
        <f>'[9]15 Yr. Cash Flow'!#REF!</f>
        <v>#REF!</v>
      </c>
      <c r="BOE9" s="354" t="e">
        <f>'[9]15 Yr. Cash Flow'!#REF!</f>
        <v>#REF!</v>
      </c>
      <c r="BOG9" s="354" t="e">
        <f>'[9]15 Yr. Cash Flow'!#REF!</f>
        <v>#REF!</v>
      </c>
      <c r="BOI9" s="354" t="e">
        <f>'[9]15 Yr. Cash Flow'!#REF!</f>
        <v>#REF!</v>
      </c>
      <c r="BOK9" s="354" t="e">
        <f>'[9]15 Yr. Cash Flow'!#REF!</f>
        <v>#REF!</v>
      </c>
      <c r="BOM9" s="354" t="e">
        <f>'[9]15 Yr. Cash Flow'!#REF!</f>
        <v>#REF!</v>
      </c>
      <c r="BOO9" s="354" t="e">
        <f>'[9]15 Yr. Cash Flow'!#REF!</f>
        <v>#REF!</v>
      </c>
      <c r="BOQ9" s="354" t="e">
        <f>'[9]15 Yr. Cash Flow'!#REF!</f>
        <v>#REF!</v>
      </c>
      <c r="BOS9" s="354" t="e">
        <f>'[9]15 Yr. Cash Flow'!#REF!</f>
        <v>#REF!</v>
      </c>
      <c r="BOU9" s="354" t="e">
        <f>'[9]15 Yr. Cash Flow'!#REF!</f>
        <v>#REF!</v>
      </c>
      <c r="BOW9" s="354" t="e">
        <f>'[9]15 Yr. Cash Flow'!#REF!</f>
        <v>#REF!</v>
      </c>
      <c r="BOY9" s="354" t="e">
        <f>'[9]15 Yr. Cash Flow'!#REF!</f>
        <v>#REF!</v>
      </c>
      <c r="BPA9" s="354" t="e">
        <f>'[9]15 Yr. Cash Flow'!#REF!</f>
        <v>#REF!</v>
      </c>
      <c r="BPC9" s="354" t="e">
        <f>'[9]15 Yr. Cash Flow'!#REF!</f>
        <v>#REF!</v>
      </c>
      <c r="BPE9" s="354" t="e">
        <f>'[9]15 Yr. Cash Flow'!#REF!</f>
        <v>#REF!</v>
      </c>
      <c r="BPG9" s="354" t="e">
        <f>'[9]15 Yr. Cash Flow'!#REF!</f>
        <v>#REF!</v>
      </c>
      <c r="BPI9" s="354" t="e">
        <f>'[9]15 Yr. Cash Flow'!#REF!</f>
        <v>#REF!</v>
      </c>
      <c r="BPK9" s="354" t="e">
        <f>'[9]15 Yr. Cash Flow'!#REF!</f>
        <v>#REF!</v>
      </c>
      <c r="BPM9" s="354" t="e">
        <f>'[9]15 Yr. Cash Flow'!#REF!</f>
        <v>#REF!</v>
      </c>
      <c r="BPO9" s="354" t="e">
        <f>'[9]15 Yr. Cash Flow'!#REF!</f>
        <v>#REF!</v>
      </c>
      <c r="BPQ9" s="354" t="e">
        <f>'[9]15 Yr. Cash Flow'!#REF!</f>
        <v>#REF!</v>
      </c>
      <c r="BPS9" s="354" t="e">
        <f>'[9]15 Yr. Cash Flow'!#REF!</f>
        <v>#REF!</v>
      </c>
      <c r="BPU9" s="354" t="e">
        <f>'[9]15 Yr. Cash Flow'!#REF!</f>
        <v>#REF!</v>
      </c>
      <c r="BPW9" s="354" t="e">
        <f>'[9]15 Yr. Cash Flow'!#REF!</f>
        <v>#REF!</v>
      </c>
      <c r="BPY9" s="354" t="e">
        <f>'[9]15 Yr. Cash Flow'!#REF!</f>
        <v>#REF!</v>
      </c>
      <c r="BQA9" s="354" t="e">
        <f>'[9]15 Yr. Cash Flow'!#REF!</f>
        <v>#REF!</v>
      </c>
      <c r="BQC9" s="354" t="e">
        <f>'[9]15 Yr. Cash Flow'!#REF!</f>
        <v>#REF!</v>
      </c>
      <c r="BQE9" s="354" t="e">
        <f>'[9]15 Yr. Cash Flow'!#REF!</f>
        <v>#REF!</v>
      </c>
      <c r="BQG9" s="354" t="e">
        <f>'[9]15 Yr. Cash Flow'!#REF!</f>
        <v>#REF!</v>
      </c>
      <c r="BQI9" s="354" t="e">
        <f>'[9]15 Yr. Cash Flow'!#REF!</f>
        <v>#REF!</v>
      </c>
      <c r="BQK9" s="354" t="e">
        <f>'[9]15 Yr. Cash Flow'!#REF!</f>
        <v>#REF!</v>
      </c>
      <c r="BQM9" s="354" t="e">
        <f>'[9]15 Yr. Cash Flow'!#REF!</f>
        <v>#REF!</v>
      </c>
      <c r="BQO9" s="354" t="e">
        <f>'[9]15 Yr. Cash Flow'!#REF!</f>
        <v>#REF!</v>
      </c>
      <c r="BQQ9" s="354" t="e">
        <f>'[9]15 Yr. Cash Flow'!#REF!</f>
        <v>#REF!</v>
      </c>
      <c r="BQS9" s="354" t="e">
        <f>'[9]15 Yr. Cash Flow'!#REF!</f>
        <v>#REF!</v>
      </c>
      <c r="BQU9" s="354" t="e">
        <f>'[9]15 Yr. Cash Flow'!#REF!</f>
        <v>#REF!</v>
      </c>
      <c r="BQW9" s="354" t="e">
        <f>'[9]15 Yr. Cash Flow'!#REF!</f>
        <v>#REF!</v>
      </c>
      <c r="BQY9" s="354" t="e">
        <f>'[9]15 Yr. Cash Flow'!#REF!</f>
        <v>#REF!</v>
      </c>
      <c r="BRA9" s="354" t="e">
        <f>'[9]15 Yr. Cash Flow'!#REF!</f>
        <v>#REF!</v>
      </c>
      <c r="BRC9" s="354" t="e">
        <f>'[9]15 Yr. Cash Flow'!#REF!</f>
        <v>#REF!</v>
      </c>
      <c r="BRE9" s="354" t="e">
        <f>'[9]15 Yr. Cash Flow'!#REF!</f>
        <v>#REF!</v>
      </c>
      <c r="BRG9" s="354" t="e">
        <f>'[9]15 Yr. Cash Flow'!#REF!</f>
        <v>#REF!</v>
      </c>
      <c r="BRI9" s="354" t="e">
        <f>'[9]15 Yr. Cash Flow'!#REF!</f>
        <v>#REF!</v>
      </c>
      <c r="BRK9" s="354" t="e">
        <f>'[9]15 Yr. Cash Flow'!#REF!</f>
        <v>#REF!</v>
      </c>
      <c r="BRM9" s="354" t="e">
        <f>'[9]15 Yr. Cash Flow'!#REF!</f>
        <v>#REF!</v>
      </c>
      <c r="BRO9" s="354" t="e">
        <f>'[9]15 Yr. Cash Flow'!#REF!</f>
        <v>#REF!</v>
      </c>
      <c r="BRQ9" s="354" t="e">
        <f>'[9]15 Yr. Cash Flow'!#REF!</f>
        <v>#REF!</v>
      </c>
      <c r="BRS9" s="354" t="e">
        <f>'[9]15 Yr. Cash Flow'!#REF!</f>
        <v>#REF!</v>
      </c>
      <c r="BRU9" s="354" t="e">
        <f>'[9]15 Yr. Cash Flow'!#REF!</f>
        <v>#REF!</v>
      </c>
      <c r="BRW9" s="354" t="e">
        <f>'[9]15 Yr. Cash Flow'!#REF!</f>
        <v>#REF!</v>
      </c>
      <c r="BRY9" s="354" t="e">
        <f>'[9]15 Yr. Cash Flow'!#REF!</f>
        <v>#REF!</v>
      </c>
      <c r="BSA9" s="354" t="e">
        <f>'[9]15 Yr. Cash Flow'!#REF!</f>
        <v>#REF!</v>
      </c>
      <c r="BSC9" s="354" t="e">
        <f>'[9]15 Yr. Cash Flow'!#REF!</f>
        <v>#REF!</v>
      </c>
      <c r="BSE9" s="354" t="e">
        <f>'[9]15 Yr. Cash Flow'!#REF!</f>
        <v>#REF!</v>
      </c>
      <c r="BSG9" s="354" t="e">
        <f>'[9]15 Yr. Cash Flow'!#REF!</f>
        <v>#REF!</v>
      </c>
      <c r="BSI9" s="354" t="e">
        <f>'[9]15 Yr. Cash Flow'!#REF!</f>
        <v>#REF!</v>
      </c>
      <c r="BSK9" s="354" t="e">
        <f>'[9]15 Yr. Cash Flow'!#REF!</f>
        <v>#REF!</v>
      </c>
      <c r="BSM9" s="354" t="e">
        <f>'[9]15 Yr. Cash Flow'!#REF!</f>
        <v>#REF!</v>
      </c>
      <c r="BSO9" s="354" t="e">
        <f>'[9]15 Yr. Cash Flow'!#REF!</f>
        <v>#REF!</v>
      </c>
      <c r="BSQ9" s="354" t="e">
        <f>'[9]15 Yr. Cash Flow'!#REF!</f>
        <v>#REF!</v>
      </c>
      <c r="BSS9" s="354" t="e">
        <f>'[9]15 Yr. Cash Flow'!#REF!</f>
        <v>#REF!</v>
      </c>
      <c r="BSU9" s="354" t="e">
        <f>'[9]15 Yr. Cash Flow'!#REF!</f>
        <v>#REF!</v>
      </c>
      <c r="BSW9" s="354" t="e">
        <f>'[9]15 Yr. Cash Flow'!#REF!</f>
        <v>#REF!</v>
      </c>
      <c r="BSY9" s="354" t="e">
        <f>'[9]15 Yr. Cash Flow'!#REF!</f>
        <v>#REF!</v>
      </c>
      <c r="BTA9" s="354" t="e">
        <f>'[9]15 Yr. Cash Flow'!#REF!</f>
        <v>#REF!</v>
      </c>
      <c r="BTC9" s="354" t="e">
        <f>'[9]15 Yr. Cash Flow'!#REF!</f>
        <v>#REF!</v>
      </c>
      <c r="BTE9" s="354" t="e">
        <f>'[9]15 Yr. Cash Flow'!#REF!</f>
        <v>#REF!</v>
      </c>
      <c r="BTG9" s="354" t="e">
        <f>'[9]15 Yr. Cash Flow'!#REF!</f>
        <v>#REF!</v>
      </c>
      <c r="BTI9" s="354" t="e">
        <f>'[9]15 Yr. Cash Flow'!#REF!</f>
        <v>#REF!</v>
      </c>
      <c r="BTK9" s="354" t="e">
        <f>'[9]15 Yr. Cash Flow'!#REF!</f>
        <v>#REF!</v>
      </c>
      <c r="BTM9" s="354" t="e">
        <f>'[9]15 Yr. Cash Flow'!#REF!</f>
        <v>#REF!</v>
      </c>
      <c r="BTO9" s="354" t="e">
        <f>'[9]15 Yr. Cash Flow'!#REF!</f>
        <v>#REF!</v>
      </c>
      <c r="BTQ9" s="354" t="e">
        <f>'[9]15 Yr. Cash Flow'!#REF!</f>
        <v>#REF!</v>
      </c>
      <c r="BTS9" s="354" t="e">
        <f>'[9]15 Yr. Cash Flow'!#REF!</f>
        <v>#REF!</v>
      </c>
      <c r="BTU9" s="354" t="e">
        <f>'[9]15 Yr. Cash Flow'!#REF!</f>
        <v>#REF!</v>
      </c>
      <c r="BTW9" s="354" t="e">
        <f>'[9]15 Yr. Cash Flow'!#REF!</f>
        <v>#REF!</v>
      </c>
      <c r="BTY9" s="354" t="e">
        <f>'[9]15 Yr. Cash Flow'!#REF!</f>
        <v>#REF!</v>
      </c>
      <c r="BUA9" s="354" t="e">
        <f>'[9]15 Yr. Cash Flow'!#REF!</f>
        <v>#REF!</v>
      </c>
      <c r="BUC9" s="354" t="e">
        <f>'[9]15 Yr. Cash Flow'!#REF!</f>
        <v>#REF!</v>
      </c>
      <c r="BUE9" s="354" t="e">
        <f>'[9]15 Yr. Cash Flow'!#REF!</f>
        <v>#REF!</v>
      </c>
      <c r="BUG9" s="354" t="e">
        <f>'[9]15 Yr. Cash Flow'!#REF!</f>
        <v>#REF!</v>
      </c>
      <c r="BUI9" s="354" t="e">
        <f>'[9]15 Yr. Cash Flow'!#REF!</f>
        <v>#REF!</v>
      </c>
      <c r="BUK9" s="354" t="e">
        <f>'[9]15 Yr. Cash Flow'!#REF!</f>
        <v>#REF!</v>
      </c>
      <c r="BUM9" s="354" t="e">
        <f>'[9]15 Yr. Cash Flow'!#REF!</f>
        <v>#REF!</v>
      </c>
      <c r="BUO9" s="354" t="e">
        <f>'[9]15 Yr. Cash Flow'!#REF!</f>
        <v>#REF!</v>
      </c>
      <c r="BUQ9" s="354" t="e">
        <f>'[9]15 Yr. Cash Flow'!#REF!</f>
        <v>#REF!</v>
      </c>
      <c r="BUS9" s="354" t="e">
        <f>'[9]15 Yr. Cash Flow'!#REF!</f>
        <v>#REF!</v>
      </c>
      <c r="BUU9" s="354" t="e">
        <f>'[9]15 Yr. Cash Flow'!#REF!</f>
        <v>#REF!</v>
      </c>
      <c r="BUW9" s="354" t="e">
        <f>'[9]15 Yr. Cash Flow'!#REF!</f>
        <v>#REF!</v>
      </c>
      <c r="BUY9" s="354" t="e">
        <f>'[9]15 Yr. Cash Flow'!#REF!</f>
        <v>#REF!</v>
      </c>
      <c r="BVA9" s="354" t="e">
        <f>'[9]15 Yr. Cash Flow'!#REF!</f>
        <v>#REF!</v>
      </c>
      <c r="BVC9" s="354" t="e">
        <f>'[9]15 Yr. Cash Flow'!#REF!</f>
        <v>#REF!</v>
      </c>
      <c r="BVE9" s="354" t="e">
        <f>'[9]15 Yr. Cash Flow'!#REF!</f>
        <v>#REF!</v>
      </c>
      <c r="BVG9" s="354" t="e">
        <f>'[9]15 Yr. Cash Flow'!#REF!</f>
        <v>#REF!</v>
      </c>
      <c r="BVI9" s="354" t="e">
        <f>'[9]15 Yr. Cash Flow'!#REF!</f>
        <v>#REF!</v>
      </c>
      <c r="BVK9" s="354" t="e">
        <f>'[9]15 Yr. Cash Flow'!#REF!</f>
        <v>#REF!</v>
      </c>
      <c r="BVM9" s="354" t="e">
        <f>'[9]15 Yr. Cash Flow'!#REF!</f>
        <v>#REF!</v>
      </c>
      <c r="BVO9" s="354" t="e">
        <f>'[9]15 Yr. Cash Flow'!#REF!</f>
        <v>#REF!</v>
      </c>
      <c r="BVQ9" s="354" t="e">
        <f>'[9]15 Yr. Cash Flow'!#REF!</f>
        <v>#REF!</v>
      </c>
      <c r="BVS9" s="354" t="e">
        <f>'[9]15 Yr. Cash Flow'!#REF!</f>
        <v>#REF!</v>
      </c>
      <c r="BVU9" s="354" t="e">
        <f>'[9]15 Yr. Cash Flow'!#REF!</f>
        <v>#REF!</v>
      </c>
      <c r="BVW9" s="354" t="e">
        <f>'[9]15 Yr. Cash Flow'!#REF!</f>
        <v>#REF!</v>
      </c>
      <c r="BVY9" s="354" t="e">
        <f>'[9]15 Yr. Cash Flow'!#REF!</f>
        <v>#REF!</v>
      </c>
      <c r="BWA9" s="354" t="e">
        <f>'[9]15 Yr. Cash Flow'!#REF!</f>
        <v>#REF!</v>
      </c>
      <c r="BWC9" s="354" t="e">
        <f>'[9]15 Yr. Cash Flow'!#REF!</f>
        <v>#REF!</v>
      </c>
      <c r="BWE9" s="354" t="e">
        <f>'[9]15 Yr. Cash Flow'!#REF!</f>
        <v>#REF!</v>
      </c>
      <c r="BWG9" s="354" t="e">
        <f>'[9]15 Yr. Cash Flow'!#REF!</f>
        <v>#REF!</v>
      </c>
      <c r="BWI9" s="354" t="e">
        <f>'[9]15 Yr. Cash Flow'!#REF!</f>
        <v>#REF!</v>
      </c>
      <c r="BWK9" s="354" t="e">
        <f>'[9]15 Yr. Cash Flow'!#REF!</f>
        <v>#REF!</v>
      </c>
      <c r="BWM9" s="354" t="e">
        <f>'[9]15 Yr. Cash Flow'!#REF!</f>
        <v>#REF!</v>
      </c>
      <c r="BWO9" s="354" t="e">
        <f>'[9]15 Yr. Cash Flow'!#REF!</f>
        <v>#REF!</v>
      </c>
      <c r="BWQ9" s="354" t="e">
        <f>'[9]15 Yr. Cash Flow'!#REF!</f>
        <v>#REF!</v>
      </c>
      <c r="BWS9" s="354" t="e">
        <f>'[9]15 Yr. Cash Flow'!#REF!</f>
        <v>#REF!</v>
      </c>
      <c r="BWU9" s="354" t="e">
        <f>'[9]15 Yr. Cash Flow'!#REF!</f>
        <v>#REF!</v>
      </c>
      <c r="BWW9" s="354" t="e">
        <f>'[9]15 Yr. Cash Flow'!#REF!</f>
        <v>#REF!</v>
      </c>
      <c r="BWY9" s="354" t="e">
        <f>'[9]15 Yr. Cash Flow'!#REF!</f>
        <v>#REF!</v>
      </c>
      <c r="BXA9" s="354" t="e">
        <f>'[9]15 Yr. Cash Flow'!#REF!</f>
        <v>#REF!</v>
      </c>
      <c r="BXC9" s="354" t="e">
        <f>'[9]15 Yr. Cash Flow'!#REF!</f>
        <v>#REF!</v>
      </c>
      <c r="BXE9" s="354" t="e">
        <f>'[9]15 Yr. Cash Flow'!#REF!</f>
        <v>#REF!</v>
      </c>
      <c r="BXG9" s="354" t="e">
        <f>'[9]15 Yr. Cash Flow'!#REF!</f>
        <v>#REF!</v>
      </c>
      <c r="BXI9" s="354" t="e">
        <f>'[9]15 Yr. Cash Flow'!#REF!</f>
        <v>#REF!</v>
      </c>
      <c r="BXK9" s="354" t="e">
        <f>'[9]15 Yr. Cash Flow'!#REF!</f>
        <v>#REF!</v>
      </c>
      <c r="BXM9" s="354" t="e">
        <f>'[9]15 Yr. Cash Flow'!#REF!</f>
        <v>#REF!</v>
      </c>
      <c r="BXO9" s="354" t="e">
        <f>'[9]15 Yr. Cash Flow'!#REF!</f>
        <v>#REF!</v>
      </c>
      <c r="BXQ9" s="354" t="e">
        <f>'[9]15 Yr. Cash Flow'!#REF!</f>
        <v>#REF!</v>
      </c>
      <c r="BXS9" s="354" t="e">
        <f>'[9]15 Yr. Cash Flow'!#REF!</f>
        <v>#REF!</v>
      </c>
      <c r="BXU9" s="354" t="e">
        <f>'[9]15 Yr. Cash Flow'!#REF!</f>
        <v>#REF!</v>
      </c>
      <c r="BXW9" s="354" t="e">
        <f>'[9]15 Yr. Cash Flow'!#REF!</f>
        <v>#REF!</v>
      </c>
      <c r="BXY9" s="354" t="e">
        <f>'[9]15 Yr. Cash Flow'!#REF!</f>
        <v>#REF!</v>
      </c>
      <c r="BYA9" s="354" t="e">
        <f>'[9]15 Yr. Cash Flow'!#REF!</f>
        <v>#REF!</v>
      </c>
      <c r="BYC9" s="354" t="e">
        <f>'[9]15 Yr. Cash Flow'!#REF!</f>
        <v>#REF!</v>
      </c>
      <c r="BYE9" s="354" t="e">
        <f>'[9]15 Yr. Cash Flow'!#REF!</f>
        <v>#REF!</v>
      </c>
      <c r="BYG9" s="354" t="e">
        <f>'[9]15 Yr. Cash Flow'!#REF!</f>
        <v>#REF!</v>
      </c>
      <c r="BYI9" s="354" t="e">
        <f>'[9]15 Yr. Cash Flow'!#REF!</f>
        <v>#REF!</v>
      </c>
      <c r="BYK9" s="354" t="e">
        <f>'[9]15 Yr. Cash Flow'!#REF!</f>
        <v>#REF!</v>
      </c>
      <c r="BYM9" s="354" t="e">
        <f>'[9]15 Yr. Cash Flow'!#REF!</f>
        <v>#REF!</v>
      </c>
      <c r="BYO9" s="354" t="e">
        <f>'[9]15 Yr. Cash Flow'!#REF!</f>
        <v>#REF!</v>
      </c>
      <c r="BYQ9" s="354" t="e">
        <f>'[9]15 Yr. Cash Flow'!#REF!</f>
        <v>#REF!</v>
      </c>
      <c r="BYS9" s="354" t="e">
        <f>'[9]15 Yr. Cash Flow'!#REF!</f>
        <v>#REF!</v>
      </c>
      <c r="BYU9" s="354" t="e">
        <f>'[9]15 Yr. Cash Flow'!#REF!</f>
        <v>#REF!</v>
      </c>
      <c r="BYW9" s="354" t="e">
        <f>'[9]15 Yr. Cash Flow'!#REF!</f>
        <v>#REF!</v>
      </c>
      <c r="BYY9" s="354" t="e">
        <f>'[9]15 Yr. Cash Flow'!#REF!</f>
        <v>#REF!</v>
      </c>
      <c r="BZA9" s="354" t="e">
        <f>'[9]15 Yr. Cash Flow'!#REF!</f>
        <v>#REF!</v>
      </c>
      <c r="BZC9" s="354" t="e">
        <f>'[9]15 Yr. Cash Flow'!#REF!</f>
        <v>#REF!</v>
      </c>
      <c r="BZE9" s="354" t="e">
        <f>'[9]15 Yr. Cash Flow'!#REF!</f>
        <v>#REF!</v>
      </c>
      <c r="BZG9" s="354" t="e">
        <f>'[9]15 Yr. Cash Flow'!#REF!</f>
        <v>#REF!</v>
      </c>
      <c r="BZI9" s="354" t="e">
        <f>'[9]15 Yr. Cash Flow'!#REF!</f>
        <v>#REF!</v>
      </c>
      <c r="BZK9" s="354" t="e">
        <f>'[9]15 Yr. Cash Flow'!#REF!</f>
        <v>#REF!</v>
      </c>
      <c r="BZM9" s="354" t="e">
        <f>'[9]15 Yr. Cash Flow'!#REF!</f>
        <v>#REF!</v>
      </c>
      <c r="BZO9" s="354" t="e">
        <f>'[9]15 Yr. Cash Flow'!#REF!</f>
        <v>#REF!</v>
      </c>
      <c r="BZQ9" s="354" t="e">
        <f>'[9]15 Yr. Cash Flow'!#REF!</f>
        <v>#REF!</v>
      </c>
      <c r="BZS9" s="354" t="e">
        <f>'[9]15 Yr. Cash Flow'!#REF!</f>
        <v>#REF!</v>
      </c>
      <c r="BZU9" s="354" t="e">
        <f>'[9]15 Yr. Cash Flow'!#REF!</f>
        <v>#REF!</v>
      </c>
      <c r="BZW9" s="354" t="e">
        <f>'[9]15 Yr. Cash Flow'!#REF!</f>
        <v>#REF!</v>
      </c>
      <c r="BZY9" s="354" t="e">
        <f>'[9]15 Yr. Cash Flow'!#REF!</f>
        <v>#REF!</v>
      </c>
      <c r="CAA9" s="354" t="e">
        <f>'[9]15 Yr. Cash Flow'!#REF!</f>
        <v>#REF!</v>
      </c>
      <c r="CAC9" s="354" t="e">
        <f>'[9]15 Yr. Cash Flow'!#REF!</f>
        <v>#REF!</v>
      </c>
      <c r="CAE9" s="354" t="e">
        <f>'[9]15 Yr. Cash Flow'!#REF!</f>
        <v>#REF!</v>
      </c>
      <c r="CAG9" s="354" t="e">
        <f>'[9]15 Yr. Cash Flow'!#REF!</f>
        <v>#REF!</v>
      </c>
      <c r="CAI9" s="354" t="e">
        <f>'[9]15 Yr. Cash Flow'!#REF!</f>
        <v>#REF!</v>
      </c>
      <c r="CAK9" s="354" t="e">
        <f>'[9]15 Yr. Cash Flow'!#REF!</f>
        <v>#REF!</v>
      </c>
      <c r="CAM9" s="354" t="e">
        <f>'[9]15 Yr. Cash Flow'!#REF!</f>
        <v>#REF!</v>
      </c>
      <c r="CAO9" s="354" t="e">
        <f>'[9]15 Yr. Cash Flow'!#REF!</f>
        <v>#REF!</v>
      </c>
      <c r="CAQ9" s="354" t="e">
        <f>'[9]15 Yr. Cash Flow'!#REF!</f>
        <v>#REF!</v>
      </c>
      <c r="CAS9" s="354" t="e">
        <f>'[9]15 Yr. Cash Flow'!#REF!</f>
        <v>#REF!</v>
      </c>
      <c r="CAU9" s="354" t="e">
        <f>'[9]15 Yr. Cash Flow'!#REF!</f>
        <v>#REF!</v>
      </c>
      <c r="CAW9" s="354" t="e">
        <f>'[9]15 Yr. Cash Flow'!#REF!</f>
        <v>#REF!</v>
      </c>
      <c r="CAY9" s="354" t="e">
        <f>'[9]15 Yr. Cash Flow'!#REF!</f>
        <v>#REF!</v>
      </c>
      <c r="CBA9" s="354" t="e">
        <f>'[9]15 Yr. Cash Flow'!#REF!</f>
        <v>#REF!</v>
      </c>
      <c r="CBC9" s="354" t="e">
        <f>'[9]15 Yr. Cash Flow'!#REF!</f>
        <v>#REF!</v>
      </c>
      <c r="CBE9" s="354" t="e">
        <f>'[9]15 Yr. Cash Flow'!#REF!</f>
        <v>#REF!</v>
      </c>
      <c r="CBG9" s="354" t="e">
        <f>'[9]15 Yr. Cash Flow'!#REF!</f>
        <v>#REF!</v>
      </c>
      <c r="CBI9" s="354" t="e">
        <f>'[9]15 Yr. Cash Flow'!#REF!</f>
        <v>#REF!</v>
      </c>
      <c r="CBK9" s="354" t="e">
        <f>'[9]15 Yr. Cash Flow'!#REF!</f>
        <v>#REF!</v>
      </c>
      <c r="CBM9" s="354" t="e">
        <f>'[9]15 Yr. Cash Flow'!#REF!</f>
        <v>#REF!</v>
      </c>
      <c r="CBO9" s="354" t="e">
        <f>'[9]15 Yr. Cash Flow'!#REF!</f>
        <v>#REF!</v>
      </c>
      <c r="CBQ9" s="354" t="e">
        <f>'[9]15 Yr. Cash Flow'!#REF!</f>
        <v>#REF!</v>
      </c>
      <c r="CBS9" s="354" t="e">
        <f>'[9]15 Yr. Cash Flow'!#REF!</f>
        <v>#REF!</v>
      </c>
      <c r="CBU9" s="354" t="e">
        <f>'[9]15 Yr. Cash Flow'!#REF!</f>
        <v>#REF!</v>
      </c>
      <c r="CBW9" s="354" t="e">
        <f>'[9]15 Yr. Cash Flow'!#REF!</f>
        <v>#REF!</v>
      </c>
      <c r="CBY9" s="354" t="e">
        <f>'[9]15 Yr. Cash Flow'!#REF!</f>
        <v>#REF!</v>
      </c>
      <c r="CCA9" s="354" t="e">
        <f>'[9]15 Yr. Cash Flow'!#REF!</f>
        <v>#REF!</v>
      </c>
      <c r="CCC9" s="354" t="e">
        <f>'[9]15 Yr. Cash Flow'!#REF!</f>
        <v>#REF!</v>
      </c>
      <c r="CCE9" s="354" t="e">
        <f>'[9]15 Yr. Cash Flow'!#REF!</f>
        <v>#REF!</v>
      </c>
      <c r="CCG9" s="354" t="e">
        <f>'[9]15 Yr. Cash Flow'!#REF!</f>
        <v>#REF!</v>
      </c>
      <c r="CCI9" s="354" t="e">
        <f>'[9]15 Yr. Cash Flow'!#REF!</f>
        <v>#REF!</v>
      </c>
      <c r="CCK9" s="354" t="e">
        <f>'[9]15 Yr. Cash Flow'!#REF!</f>
        <v>#REF!</v>
      </c>
      <c r="CCM9" s="354" t="e">
        <f>'[9]15 Yr. Cash Flow'!#REF!</f>
        <v>#REF!</v>
      </c>
      <c r="CCO9" s="354" t="e">
        <f>'[9]15 Yr. Cash Flow'!#REF!</f>
        <v>#REF!</v>
      </c>
      <c r="CCQ9" s="354" t="e">
        <f>'[9]15 Yr. Cash Flow'!#REF!</f>
        <v>#REF!</v>
      </c>
      <c r="CCS9" s="354" t="e">
        <f>'[9]15 Yr. Cash Flow'!#REF!</f>
        <v>#REF!</v>
      </c>
      <c r="CCU9" s="354" t="e">
        <f>'[9]15 Yr. Cash Flow'!#REF!</f>
        <v>#REF!</v>
      </c>
      <c r="CCW9" s="354" t="e">
        <f>'[9]15 Yr. Cash Flow'!#REF!</f>
        <v>#REF!</v>
      </c>
      <c r="CCY9" s="354" t="e">
        <f>'[9]15 Yr. Cash Flow'!#REF!</f>
        <v>#REF!</v>
      </c>
      <c r="CDA9" s="354" t="e">
        <f>'[9]15 Yr. Cash Flow'!#REF!</f>
        <v>#REF!</v>
      </c>
      <c r="CDC9" s="354" t="e">
        <f>'[9]15 Yr. Cash Flow'!#REF!</f>
        <v>#REF!</v>
      </c>
      <c r="CDE9" s="354" t="e">
        <f>'[9]15 Yr. Cash Flow'!#REF!</f>
        <v>#REF!</v>
      </c>
      <c r="CDG9" s="354" t="e">
        <f>'[9]15 Yr. Cash Flow'!#REF!</f>
        <v>#REF!</v>
      </c>
      <c r="CDI9" s="354" t="e">
        <f>'[9]15 Yr. Cash Flow'!#REF!</f>
        <v>#REF!</v>
      </c>
      <c r="CDK9" s="354" t="e">
        <f>'[9]15 Yr. Cash Flow'!#REF!</f>
        <v>#REF!</v>
      </c>
      <c r="CDM9" s="354" t="e">
        <f>'[9]15 Yr. Cash Flow'!#REF!</f>
        <v>#REF!</v>
      </c>
      <c r="CDO9" s="354" t="e">
        <f>'[9]15 Yr. Cash Flow'!#REF!</f>
        <v>#REF!</v>
      </c>
      <c r="CDQ9" s="354" t="e">
        <f>'[9]15 Yr. Cash Flow'!#REF!</f>
        <v>#REF!</v>
      </c>
      <c r="CDS9" s="354" t="e">
        <f>'[9]15 Yr. Cash Flow'!#REF!</f>
        <v>#REF!</v>
      </c>
      <c r="CDU9" s="354" t="e">
        <f>'[9]15 Yr. Cash Flow'!#REF!</f>
        <v>#REF!</v>
      </c>
      <c r="CDW9" s="354" t="e">
        <f>'[9]15 Yr. Cash Flow'!#REF!</f>
        <v>#REF!</v>
      </c>
      <c r="CDY9" s="354" t="e">
        <f>'[9]15 Yr. Cash Flow'!#REF!</f>
        <v>#REF!</v>
      </c>
      <c r="CEA9" s="354" t="e">
        <f>'[9]15 Yr. Cash Flow'!#REF!</f>
        <v>#REF!</v>
      </c>
      <c r="CEC9" s="354" t="e">
        <f>'[9]15 Yr. Cash Flow'!#REF!</f>
        <v>#REF!</v>
      </c>
      <c r="CEE9" s="354" t="e">
        <f>'[9]15 Yr. Cash Flow'!#REF!</f>
        <v>#REF!</v>
      </c>
      <c r="CEG9" s="354" t="e">
        <f>'[9]15 Yr. Cash Flow'!#REF!</f>
        <v>#REF!</v>
      </c>
      <c r="CEI9" s="354" t="e">
        <f>'[9]15 Yr. Cash Flow'!#REF!</f>
        <v>#REF!</v>
      </c>
      <c r="CEK9" s="354" t="e">
        <f>'[9]15 Yr. Cash Flow'!#REF!</f>
        <v>#REF!</v>
      </c>
      <c r="CEM9" s="354" t="e">
        <f>'[9]15 Yr. Cash Flow'!#REF!</f>
        <v>#REF!</v>
      </c>
      <c r="CEO9" s="354" t="e">
        <f>'[9]15 Yr. Cash Flow'!#REF!</f>
        <v>#REF!</v>
      </c>
      <c r="CEQ9" s="354" t="e">
        <f>'[9]15 Yr. Cash Flow'!#REF!</f>
        <v>#REF!</v>
      </c>
      <c r="CES9" s="354" t="e">
        <f>'[9]15 Yr. Cash Flow'!#REF!</f>
        <v>#REF!</v>
      </c>
      <c r="CEU9" s="354" t="e">
        <f>'[9]15 Yr. Cash Flow'!#REF!</f>
        <v>#REF!</v>
      </c>
      <c r="CEW9" s="354" t="e">
        <f>'[9]15 Yr. Cash Flow'!#REF!</f>
        <v>#REF!</v>
      </c>
      <c r="CEY9" s="354" t="e">
        <f>'[9]15 Yr. Cash Flow'!#REF!</f>
        <v>#REF!</v>
      </c>
      <c r="CFA9" s="354" t="e">
        <f>'[9]15 Yr. Cash Flow'!#REF!</f>
        <v>#REF!</v>
      </c>
      <c r="CFC9" s="354" t="e">
        <f>'[9]15 Yr. Cash Flow'!#REF!</f>
        <v>#REF!</v>
      </c>
      <c r="CFE9" s="354" t="e">
        <f>'[9]15 Yr. Cash Flow'!#REF!</f>
        <v>#REF!</v>
      </c>
      <c r="CFG9" s="354" t="e">
        <f>'[9]15 Yr. Cash Flow'!#REF!</f>
        <v>#REF!</v>
      </c>
      <c r="CFI9" s="354" t="e">
        <f>'[9]15 Yr. Cash Flow'!#REF!</f>
        <v>#REF!</v>
      </c>
      <c r="CFK9" s="354" t="e">
        <f>'[9]15 Yr. Cash Flow'!#REF!</f>
        <v>#REF!</v>
      </c>
      <c r="CFM9" s="354" t="e">
        <f>'[9]15 Yr. Cash Flow'!#REF!</f>
        <v>#REF!</v>
      </c>
      <c r="CFO9" s="354" t="e">
        <f>'[9]15 Yr. Cash Flow'!#REF!</f>
        <v>#REF!</v>
      </c>
      <c r="CFQ9" s="354" t="e">
        <f>'[9]15 Yr. Cash Flow'!#REF!</f>
        <v>#REF!</v>
      </c>
      <c r="CFS9" s="354" t="e">
        <f>'[9]15 Yr. Cash Flow'!#REF!</f>
        <v>#REF!</v>
      </c>
      <c r="CFU9" s="354" t="e">
        <f>'[9]15 Yr. Cash Flow'!#REF!</f>
        <v>#REF!</v>
      </c>
      <c r="CFW9" s="354" t="e">
        <f>'[9]15 Yr. Cash Flow'!#REF!</f>
        <v>#REF!</v>
      </c>
      <c r="CFY9" s="354" t="e">
        <f>'[9]15 Yr. Cash Flow'!#REF!</f>
        <v>#REF!</v>
      </c>
      <c r="CGA9" s="354" t="e">
        <f>'[9]15 Yr. Cash Flow'!#REF!</f>
        <v>#REF!</v>
      </c>
      <c r="CGC9" s="354" t="e">
        <f>'[9]15 Yr. Cash Flow'!#REF!</f>
        <v>#REF!</v>
      </c>
      <c r="CGE9" s="354" t="e">
        <f>'[9]15 Yr. Cash Flow'!#REF!</f>
        <v>#REF!</v>
      </c>
      <c r="CGG9" s="354" t="e">
        <f>'[9]15 Yr. Cash Flow'!#REF!</f>
        <v>#REF!</v>
      </c>
      <c r="CGI9" s="354" t="e">
        <f>'[9]15 Yr. Cash Flow'!#REF!</f>
        <v>#REF!</v>
      </c>
      <c r="CGK9" s="354" t="e">
        <f>'[9]15 Yr. Cash Flow'!#REF!</f>
        <v>#REF!</v>
      </c>
      <c r="CGM9" s="354" t="e">
        <f>'[9]15 Yr. Cash Flow'!#REF!</f>
        <v>#REF!</v>
      </c>
      <c r="CGO9" s="354" t="e">
        <f>'[9]15 Yr. Cash Flow'!#REF!</f>
        <v>#REF!</v>
      </c>
      <c r="CGQ9" s="354" t="e">
        <f>'[9]15 Yr. Cash Flow'!#REF!</f>
        <v>#REF!</v>
      </c>
      <c r="CGS9" s="354" t="e">
        <f>'[9]15 Yr. Cash Flow'!#REF!</f>
        <v>#REF!</v>
      </c>
      <c r="CGU9" s="354" t="e">
        <f>'[9]15 Yr. Cash Flow'!#REF!</f>
        <v>#REF!</v>
      </c>
      <c r="CGW9" s="354" t="e">
        <f>'[9]15 Yr. Cash Flow'!#REF!</f>
        <v>#REF!</v>
      </c>
      <c r="CGY9" s="354" t="e">
        <f>'[9]15 Yr. Cash Flow'!#REF!</f>
        <v>#REF!</v>
      </c>
      <c r="CHA9" s="354" t="e">
        <f>'[9]15 Yr. Cash Flow'!#REF!</f>
        <v>#REF!</v>
      </c>
      <c r="CHC9" s="354" t="e">
        <f>'[9]15 Yr. Cash Flow'!#REF!</f>
        <v>#REF!</v>
      </c>
      <c r="CHE9" s="354" t="e">
        <f>'[9]15 Yr. Cash Flow'!#REF!</f>
        <v>#REF!</v>
      </c>
      <c r="CHG9" s="354" t="e">
        <f>'[9]15 Yr. Cash Flow'!#REF!</f>
        <v>#REF!</v>
      </c>
      <c r="CHI9" s="354" t="e">
        <f>'[9]15 Yr. Cash Flow'!#REF!</f>
        <v>#REF!</v>
      </c>
      <c r="CHK9" s="354" t="e">
        <f>'[9]15 Yr. Cash Flow'!#REF!</f>
        <v>#REF!</v>
      </c>
      <c r="CHM9" s="354" t="e">
        <f>'[9]15 Yr. Cash Flow'!#REF!</f>
        <v>#REF!</v>
      </c>
      <c r="CHO9" s="354" t="e">
        <f>'[9]15 Yr. Cash Flow'!#REF!</f>
        <v>#REF!</v>
      </c>
      <c r="CHQ9" s="354" t="e">
        <f>'[9]15 Yr. Cash Flow'!#REF!</f>
        <v>#REF!</v>
      </c>
      <c r="CHS9" s="354" t="e">
        <f>'[9]15 Yr. Cash Flow'!#REF!</f>
        <v>#REF!</v>
      </c>
      <c r="CHU9" s="354" t="e">
        <f>'[9]15 Yr. Cash Flow'!#REF!</f>
        <v>#REF!</v>
      </c>
      <c r="CHW9" s="354" t="e">
        <f>'[9]15 Yr. Cash Flow'!#REF!</f>
        <v>#REF!</v>
      </c>
      <c r="CHY9" s="354" t="e">
        <f>'[9]15 Yr. Cash Flow'!#REF!</f>
        <v>#REF!</v>
      </c>
      <c r="CIA9" s="354" t="e">
        <f>'[9]15 Yr. Cash Flow'!#REF!</f>
        <v>#REF!</v>
      </c>
      <c r="CIC9" s="354" t="e">
        <f>'[9]15 Yr. Cash Flow'!#REF!</f>
        <v>#REF!</v>
      </c>
      <c r="CIE9" s="354" t="e">
        <f>'[9]15 Yr. Cash Flow'!#REF!</f>
        <v>#REF!</v>
      </c>
      <c r="CIG9" s="354" t="e">
        <f>'[9]15 Yr. Cash Flow'!#REF!</f>
        <v>#REF!</v>
      </c>
      <c r="CII9" s="354" t="e">
        <f>'[9]15 Yr. Cash Flow'!#REF!</f>
        <v>#REF!</v>
      </c>
      <c r="CIK9" s="354" t="e">
        <f>'[9]15 Yr. Cash Flow'!#REF!</f>
        <v>#REF!</v>
      </c>
      <c r="CIM9" s="354" t="e">
        <f>'[9]15 Yr. Cash Flow'!#REF!</f>
        <v>#REF!</v>
      </c>
      <c r="CIO9" s="354" t="e">
        <f>'[9]15 Yr. Cash Flow'!#REF!</f>
        <v>#REF!</v>
      </c>
      <c r="CIQ9" s="354" t="e">
        <f>'[9]15 Yr. Cash Flow'!#REF!</f>
        <v>#REF!</v>
      </c>
      <c r="CIS9" s="354" t="e">
        <f>'[9]15 Yr. Cash Flow'!#REF!</f>
        <v>#REF!</v>
      </c>
      <c r="CIU9" s="354" t="e">
        <f>'[9]15 Yr. Cash Flow'!#REF!</f>
        <v>#REF!</v>
      </c>
      <c r="CIW9" s="354" t="e">
        <f>'[9]15 Yr. Cash Flow'!#REF!</f>
        <v>#REF!</v>
      </c>
      <c r="CIY9" s="354" t="e">
        <f>'[9]15 Yr. Cash Flow'!#REF!</f>
        <v>#REF!</v>
      </c>
      <c r="CJA9" s="354" t="e">
        <f>'[9]15 Yr. Cash Flow'!#REF!</f>
        <v>#REF!</v>
      </c>
      <c r="CJC9" s="354" t="e">
        <f>'[9]15 Yr. Cash Flow'!#REF!</f>
        <v>#REF!</v>
      </c>
      <c r="CJE9" s="354" t="e">
        <f>'[9]15 Yr. Cash Flow'!#REF!</f>
        <v>#REF!</v>
      </c>
      <c r="CJG9" s="354" t="e">
        <f>'[9]15 Yr. Cash Flow'!#REF!</f>
        <v>#REF!</v>
      </c>
      <c r="CJI9" s="354" t="e">
        <f>'[9]15 Yr. Cash Flow'!#REF!</f>
        <v>#REF!</v>
      </c>
      <c r="CJK9" s="354" t="e">
        <f>'[9]15 Yr. Cash Flow'!#REF!</f>
        <v>#REF!</v>
      </c>
      <c r="CJM9" s="354" t="e">
        <f>'[9]15 Yr. Cash Flow'!#REF!</f>
        <v>#REF!</v>
      </c>
      <c r="CJO9" s="354" t="e">
        <f>'[9]15 Yr. Cash Flow'!#REF!</f>
        <v>#REF!</v>
      </c>
      <c r="CJQ9" s="354" t="e">
        <f>'[9]15 Yr. Cash Flow'!#REF!</f>
        <v>#REF!</v>
      </c>
      <c r="CJS9" s="354" t="e">
        <f>'[9]15 Yr. Cash Flow'!#REF!</f>
        <v>#REF!</v>
      </c>
      <c r="CJU9" s="354" t="e">
        <f>'[9]15 Yr. Cash Flow'!#REF!</f>
        <v>#REF!</v>
      </c>
      <c r="CJW9" s="354" t="e">
        <f>'[9]15 Yr. Cash Flow'!#REF!</f>
        <v>#REF!</v>
      </c>
      <c r="CJY9" s="354" t="e">
        <f>'[9]15 Yr. Cash Flow'!#REF!</f>
        <v>#REF!</v>
      </c>
      <c r="CKA9" s="354" t="e">
        <f>'[9]15 Yr. Cash Flow'!#REF!</f>
        <v>#REF!</v>
      </c>
      <c r="CKC9" s="354" t="e">
        <f>'[9]15 Yr. Cash Flow'!#REF!</f>
        <v>#REF!</v>
      </c>
      <c r="CKE9" s="354" t="e">
        <f>'[9]15 Yr. Cash Flow'!#REF!</f>
        <v>#REF!</v>
      </c>
      <c r="CKG9" s="354" t="e">
        <f>'[9]15 Yr. Cash Flow'!#REF!</f>
        <v>#REF!</v>
      </c>
      <c r="CKI9" s="354" t="e">
        <f>'[9]15 Yr. Cash Flow'!#REF!</f>
        <v>#REF!</v>
      </c>
      <c r="CKK9" s="354" t="e">
        <f>'[9]15 Yr. Cash Flow'!#REF!</f>
        <v>#REF!</v>
      </c>
      <c r="CKM9" s="354" t="e">
        <f>'[9]15 Yr. Cash Flow'!#REF!</f>
        <v>#REF!</v>
      </c>
      <c r="CKO9" s="354" t="e">
        <f>'[9]15 Yr. Cash Flow'!#REF!</f>
        <v>#REF!</v>
      </c>
      <c r="CKQ9" s="354" t="e">
        <f>'[9]15 Yr. Cash Flow'!#REF!</f>
        <v>#REF!</v>
      </c>
      <c r="CKS9" s="354" t="e">
        <f>'[9]15 Yr. Cash Flow'!#REF!</f>
        <v>#REF!</v>
      </c>
      <c r="CKU9" s="354" t="e">
        <f>'[9]15 Yr. Cash Flow'!#REF!</f>
        <v>#REF!</v>
      </c>
      <c r="CKW9" s="354" t="e">
        <f>'[9]15 Yr. Cash Flow'!#REF!</f>
        <v>#REF!</v>
      </c>
      <c r="CKY9" s="354" t="e">
        <f>'[9]15 Yr. Cash Flow'!#REF!</f>
        <v>#REF!</v>
      </c>
      <c r="CLA9" s="354" t="e">
        <f>'[9]15 Yr. Cash Flow'!#REF!</f>
        <v>#REF!</v>
      </c>
      <c r="CLC9" s="354" t="e">
        <f>'[9]15 Yr. Cash Flow'!#REF!</f>
        <v>#REF!</v>
      </c>
      <c r="CLE9" s="354" t="e">
        <f>'[9]15 Yr. Cash Flow'!#REF!</f>
        <v>#REF!</v>
      </c>
      <c r="CLG9" s="354" t="e">
        <f>'[9]15 Yr. Cash Flow'!#REF!</f>
        <v>#REF!</v>
      </c>
      <c r="CLI9" s="354" t="e">
        <f>'[9]15 Yr. Cash Flow'!#REF!</f>
        <v>#REF!</v>
      </c>
      <c r="CLK9" s="354" t="e">
        <f>'[9]15 Yr. Cash Flow'!#REF!</f>
        <v>#REF!</v>
      </c>
      <c r="CLM9" s="354" t="e">
        <f>'[9]15 Yr. Cash Flow'!#REF!</f>
        <v>#REF!</v>
      </c>
      <c r="CLO9" s="354" t="e">
        <f>'[9]15 Yr. Cash Flow'!#REF!</f>
        <v>#REF!</v>
      </c>
      <c r="CLQ9" s="354" t="e">
        <f>'[9]15 Yr. Cash Flow'!#REF!</f>
        <v>#REF!</v>
      </c>
      <c r="CLS9" s="354" t="e">
        <f>'[9]15 Yr. Cash Flow'!#REF!</f>
        <v>#REF!</v>
      </c>
      <c r="CLU9" s="354" t="e">
        <f>'[9]15 Yr. Cash Flow'!#REF!</f>
        <v>#REF!</v>
      </c>
      <c r="CLW9" s="354" t="e">
        <f>'[9]15 Yr. Cash Flow'!#REF!</f>
        <v>#REF!</v>
      </c>
      <c r="CLY9" s="354" t="e">
        <f>'[9]15 Yr. Cash Flow'!#REF!</f>
        <v>#REF!</v>
      </c>
      <c r="CMA9" s="354" t="e">
        <f>'[9]15 Yr. Cash Flow'!#REF!</f>
        <v>#REF!</v>
      </c>
      <c r="CMC9" s="354" t="e">
        <f>'[9]15 Yr. Cash Flow'!#REF!</f>
        <v>#REF!</v>
      </c>
      <c r="CME9" s="354" t="e">
        <f>'[9]15 Yr. Cash Flow'!#REF!</f>
        <v>#REF!</v>
      </c>
      <c r="CMG9" s="354" t="e">
        <f>'[9]15 Yr. Cash Flow'!#REF!</f>
        <v>#REF!</v>
      </c>
      <c r="CMI9" s="354" t="e">
        <f>'[9]15 Yr. Cash Flow'!#REF!</f>
        <v>#REF!</v>
      </c>
      <c r="CMK9" s="354" t="e">
        <f>'[9]15 Yr. Cash Flow'!#REF!</f>
        <v>#REF!</v>
      </c>
      <c r="CMM9" s="354" t="e">
        <f>'[9]15 Yr. Cash Flow'!#REF!</f>
        <v>#REF!</v>
      </c>
      <c r="CMO9" s="354" t="e">
        <f>'[9]15 Yr. Cash Flow'!#REF!</f>
        <v>#REF!</v>
      </c>
      <c r="CMQ9" s="354" t="e">
        <f>'[9]15 Yr. Cash Flow'!#REF!</f>
        <v>#REF!</v>
      </c>
      <c r="CMS9" s="354" t="e">
        <f>'[9]15 Yr. Cash Flow'!#REF!</f>
        <v>#REF!</v>
      </c>
      <c r="CMU9" s="354" t="e">
        <f>'[9]15 Yr. Cash Flow'!#REF!</f>
        <v>#REF!</v>
      </c>
      <c r="CMW9" s="354" t="e">
        <f>'[9]15 Yr. Cash Flow'!#REF!</f>
        <v>#REF!</v>
      </c>
      <c r="CMY9" s="354" t="e">
        <f>'[9]15 Yr. Cash Flow'!#REF!</f>
        <v>#REF!</v>
      </c>
      <c r="CNA9" s="354" t="e">
        <f>'[9]15 Yr. Cash Flow'!#REF!</f>
        <v>#REF!</v>
      </c>
      <c r="CNC9" s="354" t="e">
        <f>'[9]15 Yr. Cash Flow'!#REF!</f>
        <v>#REF!</v>
      </c>
      <c r="CNE9" s="354" t="e">
        <f>'[9]15 Yr. Cash Flow'!#REF!</f>
        <v>#REF!</v>
      </c>
      <c r="CNG9" s="354" t="e">
        <f>'[9]15 Yr. Cash Flow'!#REF!</f>
        <v>#REF!</v>
      </c>
      <c r="CNI9" s="354" t="e">
        <f>'[9]15 Yr. Cash Flow'!#REF!</f>
        <v>#REF!</v>
      </c>
      <c r="CNK9" s="354" t="e">
        <f>'[9]15 Yr. Cash Flow'!#REF!</f>
        <v>#REF!</v>
      </c>
      <c r="CNM9" s="354" t="e">
        <f>'[9]15 Yr. Cash Flow'!#REF!</f>
        <v>#REF!</v>
      </c>
      <c r="CNO9" s="354" t="e">
        <f>'[9]15 Yr. Cash Flow'!#REF!</f>
        <v>#REF!</v>
      </c>
      <c r="CNQ9" s="354" t="e">
        <f>'[9]15 Yr. Cash Flow'!#REF!</f>
        <v>#REF!</v>
      </c>
      <c r="CNS9" s="354" t="e">
        <f>'[9]15 Yr. Cash Flow'!#REF!</f>
        <v>#REF!</v>
      </c>
      <c r="CNU9" s="354" t="e">
        <f>'[9]15 Yr. Cash Flow'!#REF!</f>
        <v>#REF!</v>
      </c>
      <c r="CNW9" s="354" t="e">
        <f>'[9]15 Yr. Cash Flow'!#REF!</f>
        <v>#REF!</v>
      </c>
      <c r="CNY9" s="354" t="e">
        <f>'[9]15 Yr. Cash Flow'!#REF!</f>
        <v>#REF!</v>
      </c>
      <c r="COA9" s="354" t="e">
        <f>'[9]15 Yr. Cash Flow'!#REF!</f>
        <v>#REF!</v>
      </c>
      <c r="COC9" s="354" t="e">
        <f>'[9]15 Yr. Cash Flow'!#REF!</f>
        <v>#REF!</v>
      </c>
      <c r="COE9" s="354" t="e">
        <f>'[9]15 Yr. Cash Flow'!#REF!</f>
        <v>#REF!</v>
      </c>
      <c r="COG9" s="354" t="e">
        <f>'[9]15 Yr. Cash Flow'!#REF!</f>
        <v>#REF!</v>
      </c>
      <c r="COI9" s="354" t="e">
        <f>'[9]15 Yr. Cash Flow'!#REF!</f>
        <v>#REF!</v>
      </c>
      <c r="COK9" s="354" t="e">
        <f>'[9]15 Yr. Cash Flow'!#REF!</f>
        <v>#REF!</v>
      </c>
      <c r="COM9" s="354" t="e">
        <f>'[9]15 Yr. Cash Flow'!#REF!</f>
        <v>#REF!</v>
      </c>
      <c r="COO9" s="354" t="e">
        <f>'[9]15 Yr. Cash Flow'!#REF!</f>
        <v>#REF!</v>
      </c>
      <c r="COQ9" s="354" t="e">
        <f>'[9]15 Yr. Cash Flow'!#REF!</f>
        <v>#REF!</v>
      </c>
      <c r="COS9" s="354" t="e">
        <f>'[9]15 Yr. Cash Flow'!#REF!</f>
        <v>#REF!</v>
      </c>
      <c r="COU9" s="354" t="e">
        <f>'[9]15 Yr. Cash Flow'!#REF!</f>
        <v>#REF!</v>
      </c>
      <c r="COW9" s="354" t="e">
        <f>'[9]15 Yr. Cash Flow'!#REF!</f>
        <v>#REF!</v>
      </c>
      <c r="COY9" s="354" t="e">
        <f>'[9]15 Yr. Cash Flow'!#REF!</f>
        <v>#REF!</v>
      </c>
      <c r="CPA9" s="354" t="e">
        <f>'[9]15 Yr. Cash Flow'!#REF!</f>
        <v>#REF!</v>
      </c>
      <c r="CPC9" s="354" t="e">
        <f>'[9]15 Yr. Cash Flow'!#REF!</f>
        <v>#REF!</v>
      </c>
      <c r="CPE9" s="354" t="e">
        <f>'[9]15 Yr. Cash Flow'!#REF!</f>
        <v>#REF!</v>
      </c>
      <c r="CPG9" s="354" t="e">
        <f>'[9]15 Yr. Cash Flow'!#REF!</f>
        <v>#REF!</v>
      </c>
      <c r="CPI9" s="354" t="e">
        <f>'[9]15 Yr. Cash Flow'!#REF!</f>
        <v>#REF!</v>
      </c>
      <c r="CPK9" s="354" t="e">
        <f>'[9]15 Yr. Cash Flow'!#REF!</f>
        <v>#REF!</v>
      </c>
      <c r="CPM9" s="354" t="e">
        <f>'[9]15 Yr. Cash Flow'!#REF!</f>
        <v>#REF!</v>
      </c>
      <c r="CPO9" s="354" t="e">
        <f>'[9]15 Yr. Cash Flow'!#REF!</f>
        <v>#REF!</v>
      </c>
      <c r="CPQ9" s="354" t="e">
        <f>'[9]15 Yr. Cash Flow'!#REF!</f>
        <v>#REF!</v>
      </c>
      <c r="CPS9" s="354" t="e">
        <f>'[9]15 Yr. Cash Flow'!#REF!</f>
        <v>#REF!</v>
      </c>
      <c r="CPU9" s="354" t="e">
        <f>'[9]15 Yr. Cash Flow'!#REF!</f>
        <v>#REF!</v>
      </c>
      <c r="CPW9" s="354" t="e">
        <f>'[9]15 Yr. Cash Flow'!#REF!</f>
        <v>#REF!</v>
      </c>
      <c r="CPY9" s="354" t="e">
        <f>'[9]15 Yr. Cash Flow'!#REF!</f>
        <v>#REF!</v>
      </c>
      <c r="CQA9" s="354" t="e">
        <f>'[9]15 Yr. Cash Flow'!#REF!</f>
        <v>#REF!</v>
      </c>
      <c r="CQC9" s="354" t="e">
        <f>'[9]15 Yr. Cash Flow'!#REF!</f>
        <v>#REF!</v>
      </c>
      <c r="CQE9" s="354" t="e">
        <f>'[9]15 Yr. Cash Flow'!#REF!</f>
        <v>#REF!</v>
      </c>
      <c r="CQG9" s="354" t="e">
        <f>'[9]15 Yr. Cash Flow'!#REF!</f>
        <v>#REF!</v>
      </c>
      <c r="CQI9" s="354" t="e">
        <f>'[9]15 Yr. Cash Flow'!#REF!</f>
        <v>#REF!</v>
      </c>
      <c r="CQK9" s="354" t="e">
        <f>'[9]15 Yr. Cash Flow'!#REF!</f>
        <v>#REF!</v>
      </c>
      <c r="CQM9" s="354" t="e">
        <f>'[9]15 Yr. Cash Flow'!#REF!</f>
        <v>#REF!</v>
      </c>
      <c r="CQO9" s="354" t="e">
        <f>'[9]15 Yr. Cash Flow'!#REF!</f>
        <v>#REF!</v>
      </c>
      <c r="CQQ9" s="354" t="e">
        <f>'[9]15 Yr. Cash Flow'!#REF!</f>
        <v>#REF!</v>
      </c>
      <c r="CQS9" s="354" t="e">
        <f>'[9]15 Yr. Cash Flow'!#REF!</f>
        <v>#REF!</v>
      </c>
      <c r="CQU9" s="354" t="e">
        <f>'[9]15 Yr. Cash Flow'!#REF!</f>
        <v>#REF!</v>
      </c>
      <c r="CQW9" s="354" t="e">
        <f>'[9]15 Yr. Cash Flow'!#REF!</f>
        <v>#REF!</v>
      </c>
      <c r="CQY9" s="354" t="e">
        <f>'[9]15 Yr. Cash Flow'!#REF!</f>
        <v>#REF!</v>
      </c>
      <c r="CRA9" s="354" t="e">
        <f>'[9]15 Yr. Cash Flow'!#REF!</f>
        <v>#REF!</v>
      </c>
      <c r="CRC9" s="354" t="e">
        <f>'[9]15 Yr. Cash Flow'!#REF!</f>
        <v>#REF!</v>
      </c>
      <c r="CRE9" s="354" t="e">
        <f>'[9]15 Yr. Cash Flow'!#REF!</f>
        <v>#REF!</v>
      </c>
      <c r="CRG9" s="354" t="e">
        <f>'[9]15 Yr. Cash Flow'!#REF!</f>
        <v>#REF!</v>
      </c>
      <c r="CRI9" s="354" t="e">
        <f>'[9]15 Yr. Cash Flow'!#REF!</f>
        <v>#REF!</v>
      </c>
      <c r="CRK9" s="354" t="e">
        <f>'[9]15 Yr. Cash Flow'!#REF!</f>
        <v>#REF!</v>
      </c>
      <c r="CRM9" s="354" t="e">
        <f>'[9]15 Yr. Cash Flow'!#REF!</f>
        <v>#REF!</v>
      </c>
      <c r="CRO9" s="354" t="e">
        <f>'[9]15 Yr. Cash Flow'!#REF!</f>
        <v>#REF!</v>
      </c>
      <c r="CRQ9" s="354" t="e">
        <f>'[9]15 Yr. Cash Flow'!#REF!</f>
        <v>#REF!</v>
      </c>
      <c r="CRS9" s="354" t="e">
        <f>'[9]15 Yr. Cash Flow'!#REF!</f>
        <v>#REF!</v>
      </c>
      <c r="CRU9" s="354" t="e">
        <f>'[9]15 Yr. Cash Flow'!#REF!</f>
        <v>#REF!</v>
      </c>
      <c r="CRW9" s="354" t="e">
        <f>'[9]15 Yr. Cash Flow'!#REF!</f>
        <v>#REF!</v>
      </c>
      <c r="CRY9" s="354" t="e">
        <f>'[9]15 Yr. Cash Flow'!#REF!</f>
        <v>#REF!</v>
      </c>
      <c r="CSA9" s="354" t="e">
        <f>'[9]15 Yr. Cash Flow'!#REF!</f>
        <v>#REF!</v>
      </c>
      <c r="CSC9" s="354" t="e">
        <f>'[9]15 Yr. Cash Flow'!#REF!</f>
        <v>#REF!</v>
      </c>
      <c r="CSE9" s="354" t="e">
        <f>'[9]15 Yr. Cash Flow'!#REF!</f>
        <v>#REF!</v>
      </c>
      <c r="CSG9" s="354" t="e">
        <f>'[9]15 Yr. Cash Flow'!#REF!</f>
        <v>#REF!</v>
      </c>
      <c r="CSI9" s="354" t="e">
        <f>'[9]15 Yr. Cash Flow'!#REF!</f>
        <v>#REF!</v>
      </c>
      <c r="CSK9" s="354" t="e">
        <f>'[9]15 Yr. Cash Flow'!#REF!</f>
        <v>#REF!</v>
      </c>
      <c r="CSM9" s="354" t="e">
        <f>'[9]15 Yr. Cash Flow'!#REF!</f>
        <v>#REF!</v>
      </c>
      <c r="CSO9" s="354" t="e">
        <f>'[9]15 Yr. Cash Flow'!#REF!</f>
        <v>#REF!</v>
      </c>
      <c r="CSQ9" s="354" t="e">
        <f>'[9]15 Yr. Cash Flow'!#REF!</f>
        <v>#REF!</v>
      </c>
      <c r="CSS9" s="354" t="e">
        <f>'[9]15 Yr. Cash Flow'!#REF!</f>
        <v>#REF!</v>
      </c>
      <c r="CSU9" s="354" t="e">
        <f>'[9]15 Yr. Cash Flow'!#REF!</f>
        <v>#REF!</v>
      </c>
      <c r="CSW9" s="354" t="e">
        <f>'[9]15 Yr. Cash Flow'!#REF!</f>
        <v>#REF!</v>
      </c>
      <c r="CSY9" s="354" t="e">
        <f>'[9]15 Yr. Cash Flow'!#REF!</f>
        <v>#REF!</v>
      </c>
      <c r="CTA9" s="354" t="e">
        <f>'[9]15 Yr. Cash Flow'!#REF!</f>
        <v>#REF!</v>
      </c>
      <c r="CTC9" s="354" t="e">
        <f>'[9]15 Yr. Cash Flow'!#REF!</f>
        <v>#REF!</v>
      </c>
      <c r="CTE9" s="354" t="e">
        <f>'[9]15 Yr. Cash Flow'!#REF!</f>
        <v>#REF!</v>
      </c>
      <c r="CTG9" s="354" t="e">
        <f>'[9]15 Yr. Cash Flow'!#REF!</f>
        <v>#REF!</v>
      </c>
      <c r="CTI9" s="354" t="e">
        <f>'[9]15 Yr. Cash Flow'!#REF!</f>
        <v>#REF!</v>
      </c>
      <c r="CTK9" s="354" t="e">
        <f>'[9]15 Yr. Cash Flow'!#REF!</f>
        <v>#REF!</v>
      </c>
      <c r="CTM9" s="354" t="e">
        <f>'[9]15 Yr. Cash Flow'!#REF!</f>
        <v>#REF!</v>
      </c>
      <c r="CTO9" s="354" t="e">
        <f>'[9]15 Yr. Cash Flow'!#REF!</f>
        <v>#REF!</v>
      </c>
      <c r="CTQ9" s="354" t="e">
        <f>'[9]15 Yr. Cash Flow'!#REF!</f>
        <v>#REF!</v>
      </c>
      <c r="CTS9" s="354" t="e">
        <f>'[9]15 Yr. Cash Flow'!#REF!</f>
        <v>#REF!</v>
      </c>
      <c r="CTU9" s="354" t="e">
        <f>'[9]15 Yr. Cash Flow'!#REF!</f>
        <v>#REF!</v>
      </c>
      <c r="CTW9" s="354" t="e">
        <f>'[9]15 Yr. Cash Flow'!#REF!</f>
        <v>#REF!</v>
      </c>
      <c r="CTY9" s="354" t="e">
        <f>'[9]15 Yr. Cash Flow'!#REF!</f>
        <v>#REF!</v>
      </c>
      <c r="CUA9" s="354" t="e">
        <f>'[9]15 Yr. Cash Flow'!#REF!</f>
        <v>#REF!</v>
      </c>
      <c r="CUC9" s="354" t="e">
        <f>'[9]15 Yr. Cash Flow'!#REF!</f>
        <v>#REF!</v>
      </c>
      <c r="CUE9" s="354" t="e">
        <f>'[9]15 Yr. Cash Flow'!#REF!</f>
        <v>#REF!</v>
      </c>
      <c r="CUG9" s="354" t="e">
        <f>'[9]15 Yr. Cash Flow'!#REF!</f>
        <v>#REF!</v>
      </c>
      <c r="CUI9" s="354" t="e">
        <f>'[9]15 Yr. Cash Flow'!#REF!</f>
        <v>#REF!</v>
      </c>
      <c r="CUK9" s="354" t="e">
        <f>'[9]15 Yr. Cash Flow'!#REF!</f>
        <v>#REF!</v>
      </c>
      <c r="CUM9" s="354" t="e">
        <f>'[9]15 Yr. Cash Flow'!#REF!</f>
        <v>#REF!</v>
      </c>
      <c r="CUO9" s="354" t="e">
        <f>'[9]15 Yr. Cash Flow'!#REF!</f>
        <v>#REF!</v>
      </c>
      <c r="CUQ9" s="354" t="e">
        <f>'[9]15 Yr. Cash Flow'!#REF!</f>
        <v>#REF!</v>
      </c>
      <c r="CUS9" s="354" t="e">
        <f>'[9]15 Yr. Cash Flow'!#REF!</f>
        <v>#REF!</v>
      </c>
      <c r="CUU9" s="354" t="e">
        <f>'[9]15 Yr. Cash Flow'!#REF!</f>
        <v>#REF!</v>
      </c>
      <c r="CUW9" s="354" t="e">
        <f>'[9]15 Yr. Cash Flow'!#REF!</f>
        <v>#REF!</v>
      </c>
      <c r="CUY9" s="354" t="e">
        <f>'[9]15 Yr. Cash Flow'!#REF!</f>
        <v>#REF!</v>
      </c>
      <c r="CVA9" s="354" t="e">
        <f>'[9]15 Yr. Cash Flow'!#REF!</f>
        <v>#REF!</v>
      </c>
      <c r="CVC9" s="354" t="e">
        <f>'[9]15 Yr. Cash Flow'!#REF!</f>
        <v>#REF!</v>
      </c>
      <c r="CVE9" s="354" t="e">
        <f>'[9]15 Yr. Cash Flow'!#REF!</f>
        <v>#REF!</v>
      </c>
      <c r="CVG9" s="354" t="e">
        <f>'[9]15 Yr. Cash Flow'!#REF!</f>
        <v>#REF!</v>
      </c>
      <c r="CVI9" s="354" t="e">
        <f>'[9]15 Yr. Cash Flow'!#REF!</f>
        <v>#REF!</v>
      </c>
      <c r="CVK9" s="354" t="e">
        <f>'[9]15 Yr. Cash Flow'!#REF!</f>
        <v>#REF!</v>
      </c>
      <c r="CVM9" s="354" t="e">
        <f>'[9]15 Yr. Cash Flow'!#REF!</f>
        <v>#REF!</v>
      </c>
      <c r="CVO9" s="354" t="e">
        <f>'[9]15 Yr. Cash Flow'!#REF!</f>
        <v>#REF!</v>
      </c>
      <c r="CVQ9" s="354" t="e">
        <f>'[9]15 Yr. Cash Flow'!#REF!</f>
        <v>#REF!</v>
      </c>
      <c r="CVS9" s="354" t="e">
        <f>'[9]15 Yr. Cash Flow'!#REF!</f>
        <v>#REF!</v>
      </c>
      <c r="CVU9" s="354" t="e">
        <f>'[9]15 Yr. Cash Flow'!#REF!</f>
        <v>#REF!</v>
      </c>
      <c r="CVW9" s="354" t="e">
        <f>'[9]15 Yr. Cash Flow'!#REF!</f>
        <v>#REF!</v>
      </c>
      <c r="CVY9" s="354" t="e">
        <f>'[9]15 Yr. Cash Flow'!#REF!</f>
        <v>#REF!</v>
      </c>
      <c r="CWA9" s="354" t="e">
        <f>'[9]15 Yr. Cash Flow'!#REF!</f>
        <v>#REF!</v>
      </c>
      <c r="CWC9" s="354" t="e">
        <f>'[9]15 Yr. Cash Flow'!#REF!</f>
        <v>#REF!</v>
      </c>
      <c r="CWE9" s="354" t="e">
        <f>'[9]15 Yr. Cash Flow'!#REF!</f>
        <v>#REF!</v>
      </c>
      <c r="CWG9" s="354" t="e">
        <f>'[9]15 Yr. Cash Flow'!#REF!</f>
        <v>#REF!</v>
      </c>
      <c r="CWI9" s="354" t="e">
        <f>'[9]15 Yr. Cash Flow'!#REF!</f>
        <v>#REF!</v>
      </c>
      <c r="CWK9" s="354" t="e">
        <f>'[9]15 Yr. Cash Flow'!#REF!</f>
        <v>#REF!</v>
      </c>
      <c r="CWM9" s="354" t="e">
        <f>'[9]15 Yr. Cash Flow'!#REF!</f>
        <v>#REF!</v>
      </c>
      <c r="CWO9" s="354" t="e">
        <f>'[9]15 Yr. Cash Flow'!#REF!</f>
        <v>#REF!</v>
      </c>
      <c r="CWQ9" s="354" t="e">
        <f>'[9]15 Yr. Cash Flow'!#REF!</f>
        <v>#REF!</v>
      </c>
      <c r="CWS9" s="354" t="e">
        <f>'[9]15 Yr. Cash Flow'!#REF!</f>
        <v>#REF!</v>
      </c>
      <c r="CWU9" s="354" t="e">
        <f>'[9]15 Yr. Cash Flow'!#REF!</f>
        <v>#REF!</v>
      </c>
      <c r="CWW9" s="354" t="e">
        <f>'[9]15 Yr. Cash Flow'!#REF!</f>
        <v>#REF!</v>
      </c>
      <c r="CWY9" s="354" t="e">
        <f>'[9]15 Yr. Cash Flow'!#REF!</f>
        <v>#REF!</v>
      </c>
      <c r="CXA9" s="354" t="e">
        <f>'[9]15 Yr. Cash Flow'!#REF!</f>
        <v>#REF!</v>
      </c>
      <c r="CXC9" s="354" t="e">
        <f>'[9]15 Yr. Cash Flow'!#REF!</f>
        <v>#REF!</v>
      </c>
      <c r="CXE9" s="354" t="e">
        <f>'[9]15 Yr. Cash Flow'!#REF!</f>
        <v>#REF!</v>
      </c>
      <c r="CXG9" s="354" t="e">
        <f>'[9]15 Yr. Cash Flow'!#REF!</f>
        <v>#REF!</v>
      </c>
      <c r="CXI9" s="354" t="e">
        <f>'[9]15 Yr. Cash Flow'!#REF!</f>
        <v>#REF!</v>
      </c>
      <c r="CXK9" s="354" t="e">
        <f>'[9]15 Yr. Cash Flow'!#REF!</f>
        <v>#REF!</v>
      </c>
      <c r="CXM9" s="354" t="e">
        <f>'[9]15 Yr. Cash Flow'!#REF!</f>
        <v>#REF!</v>
      </c>
      <c r="CXO9" s="354" t="e">
        <f>'[9]15 Yr. Cash Flow'!#REF!</f>
        <v>#REF!</v>
      </c>
      <c r="CXQ9" s="354" t="e">
        <f>'[9]15 Yr. Cash Flow'!#REF!</f>
        <v>#REF!</v>
      </c>
      <c r="CXS9" s="354" t="e">
        <f>'[9]15 Yr. Cash Flow'!#REF!</f>
        <v>#REF!</v>
      </c>
      <c r="CXU9" s="354" t="e">
        <f>'[9]15 Yr. Cash Flow'!#REF!</f>
        <v>#REF!</v>
      </c>
      <c r="CXW9" s="354" t="e">
        <f>'[9]15 Yr. Cash Flow'!#REF!</f>
        <v>#REF!</v>
      </c>
      <c r="CXY9" s="354" t="e">
        <f>'[9]15 Yr. Cash Flow'!#REF!</f>
        <v>#REF!</v>
      </c>
      <c r="CYA9" s="354" t="e">
        <f>'[9]15 Yr. Cash Flow'!#REF!</f>
        <v>#REF!</v>
      </c>
      <c r="CYC9" s="354" t="e">
        <f>'[9]15 Yr. Cash Flow'!#REF!</f>
        <v>#REF!</v>
      </c>
      <c r="CYE9" s="354" t="e">
        <f>'[9]15 Yr. Cash Flow'!#REF!</f>
        <v>#REF!</v>
      </c>
      <c r="CYG9" s="354" t="e">
        <f>'[9]15 Yr. Cash Flow'!#REF!</f>
        <v>#REF!</v>
      </c>
      <c r="CYI9" s="354" t="e">
        <f>'[9]15 Yr. Cash Flow'!#REF!</f>
        <v>#REF!</v>
      </c>
      <c r="CYK9" s="354" t="e">
        <f>'[9]15 Yr. Cash Flow'!#REF!</f>
        <v>#REF!</v>
      </c>
      <c r="CYM9" s="354" t="e">
        <f>'[9]15 Yr. Cash Flow'!#REF!</f>
        <v>#REF!</v>
      </c>
      <c r="CYO9" s="354" t="e">
        <f>'[9]15 Yr. Cash Flow'!#REF!</f>
        <v>#REF!</v>
      </c>
      <c r="CYQ9" s="354" t="e">
        <f>'[9]15 Yr. Cash Flow'!#REF!</f>
        <v>#REF!</v>
      </c>
      <c r="CYS9" s="354" t="e">
        <f>'[9]15 Yr. Cash Flow'!#REF!</f>
        <v>#REF!</v>
      </c>
      <c r="CYU9" s="354" t="e">
        <f>'[9]15 Yr. Cash Flow'!#REF!</f>
        <v>#REF!</v>
      </c>
      <c r="CYW9" s="354" t="e">
        <f>'[9]15 Yr. Cash Flow'!#REF!</f>
        <v>#REF!</v>
      </c>
      <c r="CYY9" s="354" t="e">
        <f>'[9]15 Yr. Cash Flow'!#REF!</f>
        <v>#REF!</v>
      </c>
      <c r="CZA9" s="354" t="e">
        <f>'[9]15 Yr. Cash Flow'!#REF!</f>
        <v>#REF!</v>
      </c>
      <c r="CZC9" s="354" t="e">
        <f>'[9]15 Yr. Cash Flow'!#REF!</f>
        <v>#REF!</v>
      </c>
      <c r="CZE9" s="354" t="e">
        <f>'[9]15 Yr. Cash Flow'!#REF!</f>
        <v>#REF!</v>
      </c>
      <c r="CZG9" s="354" t="e">
        <f>'[9]15 Yr. Cash Flow'!#REF!</f>
        <v>#REF!</v>
      </c>
      <c r="CZI9" s="354" t="e">
        <f>'[9]15 Yr. Cash Flow'!#REF!</f>
        <v>#REF!</v>
      </c>
      <c r="CZK9" s="354" t="e">
        <f>'[9]15 Yr. Cash Flow'!#REF!</f>
        <v>#REF!</v>
      </c>
      <c r="CZM9" s="354" t="e">
        <f>'[9]15 Yr. Cash Flow'!#REF!</f>
        <v>#REF!</v>
      </c>
      <c r="CZO9" s="354" t="e">
        <f>'[9]15 Yr. Cash Flow'!#REF!</f>
        <v>#REF!</v>
      </c>
      <c r="CZQ9" s="354" t="e">
        <f>'[9]15 Yr. Cash Flow'!#REF!</f>
        <v>#REF!</v>
      </c>
      <c r="CZS9" s="354" t="e">
        <f>'[9]15 Yr. Cash Flow'!#REF!</f>
        <v>#REF!</v>
      </c>
      <c r="CZU9" s="354" t="e">
        <f>'[9]15 Yr. Cash Flow'!#REF!</f>
        <v>#REF!</v>
      </c>
      <c r="CZW9" s="354" t="e">
        <f>'[9]15 Yr. Cash Flow'!#REF!</f>
        <v>#REF!</v>
      </c>
      <c r="CZY9" s="354" t="e">
        <f>'[9]15 Yr. Cash Flow'!#REF!</f>
        <v>#REF!</v>
      </c>
      <c r="DAA9" s="354" t="e">
        <f>'[9]15 Yr. Cash Flow'!#REF!</f>
        <v>#REF!</v>
      </c>
      <c r="DAC9" s="354" t="e">
        <f>'[9]15 Yr. Cash Flow'!#REF!</f>
        <v>#REF!</v>
      </c>
      <c r="DAE9" s="354" t="e">
        <f>'[9]15 Yr. Cash Flow'!#REF!</f>
        <v>#REF!</v>
      </c>
      <c r="DAG9" s="354" t="e">
        <f>'[9]15 Yr. Cash Flow'!#REF!</f>
        <v>#REF!</v>
      </c>
      <c r="DAI9" s="354" t="e">
        <f>'[9]15 Yr. Cash Flow'!#REF!</f>
        <v>#REF!</v>
      </c>
      <c r="DAK9" s="354" t="e">
        <f>'[9]15 Yr. Cash Flow'!#REF!</f>
        <v>#REF!</v>
      </c>
      <c r="DAM9" s="354" t="e">
        <f>'[9]15 Yr. Cash Flow'!#REF!</f>
        <v>#REF!</v>
      </c>
      <c r="DAO9" s="354" t="e">
        <f>'[9]15 Yr. Cash Flow'!#REF!</f>
        <v>#REF!</v>
      </c>
      <c r="DAQ9" s="354" t="e">
        <f>'[9]15 Yr. Cash Flow'!#REF!</f>
        <v>#REF!</v>
      </c>
      <c r="DAS9" s="354" t="e">
        <f>'[9]15 Yr. Cash Flow'!#REF!</f>
        <v>#REF!</v>
      </c>
      <c r="DAU9" s="354" t="e">
        <f>'[9]15 Yr. Cash Flow'!#REF!</f>
        <v>#REF!</v>
      </c>
      <c r="DAW9" s="354" t="e">
        <f>'[9]15 Yr. Cash Flow'!#REF!</f>
        <v>#REF!</v>
      </c>
      <c r="DAY9" s="354" t="e">
        <f>'[9]15 Yr. Cash Flow'!#REF!</f>
        <v>#REF!</v>
      </c>
      <c r="DBA9" s="354" t="e">
        <f>'[9]15 Yr. Cash Flow'!#REF!</f>
        <v>#REF!</v>
      </c>
      <c r="DBC9" s="354" t="e">
        <f>'[9]15 Yr. Cash Flow'!#REF!</f>
        <v>#REF!</v>
      </c>
      <c r="DBE9" s="354" t="e">
        <f>'[9]15 Yr. Cash Flow'!#REF!</f>
        <v>#REF!</v>
      </c>
      <c r="DBG9" s="354" t="e">
        <f>'[9]15 Yr. Cash Flow'!#REF!</f>
        <v>#REF!</v>
      </c>
      <c r="DBI9" s="354" t="e">
        <f>'[9]15 Yr. Cash Flow'!#REF!</f>
        <v>#REF!</v>
      </c>
      <c r="DBK9" s="354" t="e">
        <f>'[9]15 Yr. Cash Flow'!#REF!</f>
        <v>#REF!</v>
      </c>
      <c r="DBM9" s="354" t="e">
        <f>'[9]15 Yr. Cash Flow'!#REF!</f>
        <v>#REF!</v>
      </c>
      <c r="DBO9" s="354" t="e">
        <f>'[9]15 Yr. Cash Flow'!#REF!</f>
        <v>#REF!</v>
      </c>
      <c r="DBQ9" s="354" t="e">
        <f>'[9]15 Yr. Cash Flow'!#REF!</f>
        <v>#REF!</v>
      </c>
      <c r="DBS9" s="354" t="e">
        <f>'[9]15 Yr. Cash Flow'!#REF!</f>
        <v>#REF!</v>
      </c>
      <c r="DBU9" s="354" t="e">
        <f>'[9]15 Yr. Cash Flow'!#REF!</f>
        <v>#REF!</v>
      </c>
      <c r="DBW9" s="354" t="e">
        <f>'[9]15 Yr. Cash Flow'!#REF!</f>
        <v>#REF!</v>
      </c>
      <c r="DBY9" s="354" t="e">
        <f>'[9]15 Yr. Cash Flow'!#REF!</f>
        <v>#REF!</v>
      </c>
      <c r="DCA9" s="354" t="e">
        <f>'[9]15 Yr. Cash Flow'!#REF!</f>
        <v>#REF!</v>
      </c>
      <c r="DCC9" s="354" t="e">
        <f>'[9]15 Yr. Cash Flow'!#REF!</f>
        <v>#REF!</v>
      </c>
      <c r="DCE9" s="354" t="e">
        <f>'[9]15 Yr. Cash Flow'!#REF!</f>
        <v>#REF!</v>
      </c>
      <c r="DCG9" s="354" t="e">
        <f>'[9]15 Yr. Cash Flow'!#REF!</f>
        <v>#REF!</v>
      </c>
      <c r="DCI9" s="354" t="e">
        <f>'[9]15 Yr. Cash Flow'!#REF!</f>
        <v>#REF!</v>
      </c>
      <c r="DCK9" s="354" t="e">
        <f>'[9]15 Yr. Cash Flow'!#REF!</f>
        <v>#REF!</v>
      </c>
      <c r="DCM9" s="354" t="e">
        <f>'[9]15 Yr. Cash Flow'!#REF!</f>
        <v>#REF!</v>
      </c>
      <c r="DCO9" s="354" t="e">
        <f>'[9]15 Yr. Cash Flow'!#REF!</f>
        <v>#REF!</v>
      </c>
      <c r="DCQ9" s="354" t="e">
        <f>'[9]15 Yr. Cash Flow'!#REF!</f>
        <v>#REF!</v>
      </c>
      <c r="DCS9" s="354" t="e">
        <f>'[9]15 Yr. Cash Flow'!#REF!</f>
        <v>#REF!</v>
      </c>
      <c r="DCU9" s="354" t="e">
        <f>'[9]15 Yr. Cash Flow'!#REF!</f>
        <v>#REF!</v>
      </c>
      <c r="DCW9" s="354" t="e">
        <f>'[9]15 Yr. Cash Flow'!#REF!</f>
        <v>#REF!</v>
      </c>
      <c r="DCY9" s="354" t="e">
        <f>'[9]15 Yr. Cash Flow'!#REF!</f>
        <v>#REF!</v>
      </c>
      <c r="DDA9" s="354" t="e">
        <f>'[9]15 Yr. Cash Flow'!#REF!</f>
        <v>#REF!</v>
      </c>
      <c r="DDC9" s="354" t="e">
        <f>'[9]15 Yr. Cash Flow'!#REF!</f>
        <v>#REF!</v>
      </c>
      <c r="DDE9" s="354" t="e">
        <f>'[9]15 Yr. Cash Flow'!#REF!</f>
        <v>#REF!</v>
      </c>
      <c r="DDG9" s="354" t="e">
        <f>'[9]15 Yr. Cash Flow'!#REF!</f>
        <v>#REF!</v>
      </c>
      <c r="DDI9" s="354" t="e">
        <f>'[9]15 Yr. Cash Flow'!#REF!</f>
        <v>#REF!</v>
      </c>
      <c r="DDK9" s="354" t="e">
        <f>'[9]15 Yr. Cash Flow'!#REF!</f>
        <v>#REF!</v>
      </c>
      <c r="DDM9" s="354" t="e">
        <f>'[9]15 Yr. Cash Flow'!#REF!</f>
        <v>#REF!</v>
      </c>
      <c r="DDO9" s="354" t="e">
        <f>'[9]15 Yr. Cash Flow'!#REF!</f>
        <v>#REF!</v>
      </c>
      <c r="DDQ9" s="354" t="e">
        <f>'[9]15 Yr. Cash Flow'!#REF!</f>
        <v>#REF!</v>
      </c>
      <c r="DDS9" s="354" t="e">
        <f>'[9]15 Yr. Cash Flow'!#REF!</f>
        <v>#REF!</v>
      </c>
      <c r="DDU9" s="354" t="e">
        <f>'[9]15 Yr. Cash Flow'!#REF!</f>
        <v>#REF!</v>
      </c>
      <c r="DDW9" s="354" t="e">
        <f>'[9]15 Yr. Cash Flow'!#REF!</f>
        <v>#REF!</v>
      </c>
      <c r="DDY9" s="354" t="e">
        <f>'[9]15 Yr. Cash Flow'!#REF!</f>
        <v>#REF!</v>
      </c>
      <c r="DEA9" s="354" t="e">
        <f>'[9]15 Yr. Cash Flow'!#REF!</f>
        <v>#REF!</v>
      </c>
      <c r="DEC9" s="354" t="e">
        <f>'[9]15 Yr. Cash Flow'!#REF!</f>
        <v>#REF!</v>
      </c>
      <c r="DEE9" s="354" t="e">
        <f>'[9]15 Yr. Cash Flow'!#REF!</f>
        <v>#REF!</v>
      </c>
      <c r="DEG9" s="354" t="e">
        <f>'[9]15 Yr. Cash Flow'!#REF!</f>
        <v>#REF!</v>
      </c>
      <c r="DEI9" s="354" t="e">
        <f>'[9]15 Yr. Cash Flow'!#REF!</f>
        <v>#REF!</v>
      </c>
      <c r="DEK9" s="354" t="e">
        <f>'[9]15 Yr. Cash Flow'!#REF!</f>
        <v>#REF!</v>
      </c>
      <c r="DEM9" s="354" t="e">
        <f>'[9]15 Yr. Cash Flow'!#REF!</f>
        <v>#REF!</v>
      </c>
      <c r="DEO9" s="354" t="e">
        <f>'[9]15 Yr. Cash Flow'!#REF!</f>
        <v>#REF!</v>
      </c>
      <c r="DEQ9" s="354" t="e">
        <f>'[9]15 Yr. Cash Flow'!#REF!</f>
        <v>#REF!</v>
      </c>
      <c r="DES9" s="354" t="e">
        <f>'[9]15 Yr. Cash Flow'!#REF!</f>
        <v>#REF!</v>
      </c>
      <c r="DEU9" s="354" t="e">
        <f>'[9]15 Yr. Cash Flow'!#REF!</f>
        <v>#REF!</v>
      </c>
      <c r="DEW9" s="354" t="e">
        <f>'[9]15 Yr. Cash Flow'!#REF!</f>
        <v>#REF!</v>
      </c>
      <c r="DEY9" s="354" t="e">
        <f>'[9]15 Yr. Cash Flow'!#REF!</f>
        <v>#REF!</v>
      </c>
      <c r="DFA9" s="354" t="e">
        <f>'[9]15 Yr. Cash Flow'!#REF!</f>
        <v>#REF!</v>
      </c>
      <c r="DFC9" s="354" t="e">
        <f>'[9]15 Yr. Cash Flow'!#REF!</f>
        <v>#REF!</v>
      </c>
      <c r="DFE9" s="354" t="e">
        <f>'[9]15 Yr. Cash Flow'!#REF!</f>
        <v>#REF!</v>
      </c>
      <c r="DFG9" s="354" t="e">
        <f>'[9]15 Yr. Cash Flow'!#REF!</f>
        <v>#REF!</v>
      </c>
      <c r="DFI9" s="354" t="e">
        <f>'[9]15 Yr. Cash Flow'!#REF!</f>
        <v>#REF!</v>
      </c>
      <c r="DFK9" s="354" t="e">
        <f>'[9]15 Yr. Cash Flow'!#REF!</f>
        <v>#REF!</v>
      </c>
      <c r="DFM9" s="354" t="e">
        <f>'[9]15 Yr. Cash Flow'!#REF!</f>
        <v>#REF!</v>
      </c>
      <c r="DFO9" s="354" t="e">
        <f>'[9]15 Yr. Cash Flow'!#REF!</f>
        <v>#REF!</v>
      </c>
      <c r="DFQ9" s="354" t="e">
        <f>'[9]15 Yr. Cash Flow'!#REF!</f>
        <v>#REF!</v>
      </c>
      <c r="DFS9" s="354" t="e">
        <f>'[9]15 Yr. Cash Flow'!#REF!</f>
        <v>#REF!</v>
      </c>
      <c r="DFU9" s="354" t="e">
        <f>'[9]15 Yr. Cash Flow'!#REF!</f>
        <v>#REF!</v>
      </c>
      <c r="DFW9" s="354" t="e">
        <f>'[9]15 Yr. Cash Flow'!#REF!</f>
        <v>#REF!</v>
      </c>
      <c r="DFY9" s="354" t="e">
        <f>'[9]15 Yr. Cash Flow'!#REF!</f>
        <v>#REF!</v>
      </c>
      <c r="DGA9" s="354" t="e">
        <f>'[9]15 Yr. Cash Flow'!#REF!</f>
        <v>#REF!</v>
      </c>
      <c r="DGC9" s="354" t="e">
        <f>'[9]15 Yr. Cash Flow'!#REF!</f>
        <v>#REF!</v>
      </c>
      <c r="DGE9" s="354" t="e">
        <f>'[9]15 Yr. Cash Flow'!#REF!</f>
        <v>#REF!</v>
      </c>
      <c r="DGG9" s="354" t="e">
        <f>'[9]15 Yr. Cash Flow'!#REF!</f>
        <v>#REF!</v>
      </c>
      <c r="DGI9" s="354" t="e">
        <f>'[9]15 Yr. Cash Flow'!#REF!</f>
        <v>#REF!</v>
      </c>
      <c r="DGK9" s="354" t="e">
        <f>'[9]15 Yr. Cash Flow'!#REF!</f>
        <v>#REF!</v>
      </c>
      <c r="DGM9" s="354" t="e">
        <f>'[9]15 Yr. Cash Flow'!#REF!</f>
        <v>#REF!</v>
      </c>
      <c r="DGO9" s="354" t="e">
        <f>'[9]15 Yr. Cash Flow'!#REF!</f>
        <v>#REF!</v>
      </c>
      <c r="DGQ9" s="354" t="e">
        <f>'[9]15 Yr. Cash Flow'!#REF!</f>
        <v>#REF!</v>
      </c>
      <c r="DGS9" s="354" t="e">
        <f>'[9]15 Yr. Cash Flow'!#REF!</f>
        <v>#REF!</v>
      </c>
      <c r="DGU9" s="354" t="e">
        <f>'[9]15 Yr. Cash Flow'!#REF!</f>
        <v>#REF!</v>
      </c>
      <c r="DGW9" s="354" t="e">
        <f>'[9]15 Yr. Cash Flow'!#REF!</f>
        <v>#REF!</v>
      </c>
      <c r="DGY9" s="354" t="e">
        <f>'[9]15 Yr. Cash Flow'!#REF!</f>
        <v>#REF!</v>
      </c>
      <c r="DHA9" s="354" t="e">
        <f>'[9]15 Yr. Cash Flow'!#REF!</f>
        <v>#REF!</v>
      </c>
      <c r="DHC9" s="354" t="e">
        <f>'[9]15 Yr. Cash Flow'!#REF!</f>
        <v>#REF!</v>
      </c>
      <c r="DHE9" s="354" t="e">
        <f>'[9]15 Yr. Cash Flow'!#REF!</f>
        <v>#REF!</v>
      </c>
      <c r="DHG9" s="354" t="e">
        <f>'[9]15 Yr. Cash Flow'!#REF!</f>
        <v>#REF!</v>
      </c>
      <c r="DHI9" s="354" t="e">
        <f>'[9]15 Yr. Cash Flow'!#REF!</f>
        <v>#REF!</v>
      </c>
      <c r="DHK9" s="354" t="e">
        <f>'[9]15 Yr. Cash Flow'!#REF!</f>
        <v>#REF!</v>
      </c>
      <c r="DHM9" s="354" t="e">
        <f>'[9]15 Yr. Cash Flow'!#REF!</f>
        <v>#REF!</v>
      </c>
      <c r="DHO9" s="354" t="e">
        <f>'[9]15 Yr. Cash Flow'!#REF!</f>
        <v>#REF!</v>
      </c>
      <c r="DHQ9" s="354" t="e">
        <f>'[9]15 Yr. Cash Flow'!#REF!</f>
        <v>#REF!</v>
      </c>
      <c r="DHS9" s="354" t="e">
        <f>'[9]15 Yr. Cash Flow'!#REF!</f>
        <v>#REF!</v>
      </c>
      <c r="DHU9" s="354" t="e">
        <f>'[9]15 Yr. Cash Flow'!#REF!</f>
        <v>#REF!</v>
      </c>
      <c r="DHW9" s="354" t="e">
        <f>'[9]15 Yr. Cash Flow'!#REF!</f>
        <v>#REF!</v>
      </c>
      <c r="DHY9" s="354" t="e">
        <f>'[9]15 Yr. Cash Flow'!#REF!</f>
        <v>#REF!</v>
      </c>
      <c r="DIA9" s="354" t="e">
        <f>'[9]15 Yr. Cash Flow'!#REF!</f>
        <v>#REF!</v>
      </c>
      <c r="DIC9" s="354" t="e">
        <f>'[9]15 Yr. Cash Flow'!#REF!</f>
        <v>#REF!</v>
      </c>
      <c r="DIE9" s="354" t="e">
        <f>'[9]15 Yr. Cash Flow'!#REF!</f>
        <v>#REF!</v>
      </c>
      <c r="DIG9" s="354" t="e">
        <f>'[9]15 Yr. Cash Flow'!#REF!</f>
        <v>#REF!</v>
      </c>
      <c r="DII9" s="354" t="e">
        <f>'[9]15 Yr. Cash Flow'!#REF!</f>
        <v>#REF!</v>
      </c>
      <c r="DIK9" s="354" t="e">
        <f>'[9]15 Yr. Cash Flow'!#REF!</f>
        <v>#REF!</v>
      </c>
      <c r="DIM9" s="354" t="e">
        <f>'[9]15 Yr. Cash Flow'!#REF!</f>
        <v>#REF!</v>
      </c>
      <c r="DIO9" s="354" t="e">
        <f>'[9]15 Yr. Cash Flow'!#REF!</f>
        <v>#REF!</v>
      </c>
      <c r="DIQ9" s="354" t="e">
        <f>'[9]15 Yr. Cash Flow'!#REF!</f>
        <v>#REF!</v>
      </c>
      <c r="DIS9" s="354" t="e">
        <f>'[9]15 Yr. Cash Flow'!#REF!</f>
        <v>#REF!</v>
      </c>
      <c r="DIU9" s="354" t="e">
        <f>'[9]15 Yr. Cash Flow'!#REF!</f>
        <v>#REF!</v>
      </c>
      <c r="DIW9" s="354" t="e">
        <f>'[9]15 Yr. Cash Flow'!#REF!</f>
        <v>#REF!</v>
      </c>
      <c r="DIY9" s="354" t="e">
        <f>'[9]15 Yr. Cash Flow'!#REF!</f>
        <v>#REF!</v>
      </c>
      <c r="DJA9" s="354" t="e">
        <f>'[9]15 Yr. Cash Flow'!#REF!</f>
        <v>#REF!</v>
      </c>
      <c r="DJC9" s="354" t="e">
        <f>'[9]15 Yr. Cash Flow'!#REF!</f>
        <v>#REF!</v>
      </c>
      <c r="DJE9" s="354" t="e">
        <f>'[9]15 Yr. Cash Flow'!#REF!</f>
        <v>#REF!</v>
      </c>
      <c r="DJG9" s="354" t="e">
        <f>'[9]15 Yr. Cash Flow'!#REF!</f>
        <v>#REF!</v>
      </c>
      <c r="DJI9" s="354" t="e">
        <f>'[9]15 Yr. Cash Flow'!#REF!</f>
        <v>#REF!</v>
      </c>
      <c r="DJK9" s="354" t="e">
        <f>'[9]15 Yr. Cash Flow'!#REF!</f>
        <v>#REF!</v>
      </c>
      <c r="DJM9" s="354" t="e">
        <f>'[9]15 Yr. Cash Flow'!#REF!</f>
        <v>#REF!</v>
      </c>
      <c r="DJO9" s="354" t="e">
        <f>'[9]15 Yr. Cash Flow'!#REF!</f>
        <v>#REF!</v>
      </c>
      <c r="DJQ9" s="354" t="e">
        <f>'[9]15 Yr. Cash Flow'!#REF!</f>
        <v>#REF!</v>
      </c>
      <c r="DJS9" s="354" t="e">
        <f>'[9]15 Yr. Cash Flow'!#REF!</f>
        <v>#REF!</v>
      </c>
      <c r="DJU9" s="354" t="e">
        <f>'[9]15 Yr. Cash Flow'!#REF!</f>
        <v>#REF!</v>
      </c>
      <c r="DJW9" s="354" t="e">
        <f>'[9]15 Yr. Cash Flow'!#REF!</f>
        <v>#REF!</v>
      </c>
      <c r="DJY9" s="354" t="e">
        <f>'[9]15 Yr. Cash Flow'!#REF!</f>
        <v>#REF!</v>
      </c>
      <c r="DKA9" s="354" t="e">
        <f>'[9]15 Yr. Cash Flow'!#REF!</f>
        <v>#REF!</v>
      </c>
      <c r="DKC9" s="354" t="e">
        <f>'[9]15 Yr. Cash Flow'!#REF!</f>
        <v>#REF!</v>
      </c>
      <c r="DKE9" s="354" t="e">
        <f>'[9]15 Yr. Cash Flow'!#REF!</f>
        <v>#REF!</v>
      </c>
      <c r="DKG9" s="354" t="e">
        <f>'[9]15 Yr. Cash Flow'!#REF!</f>
        <v>#REF!</v>
      </c>
      <c r="DKI9" s="354" t="e">
        <f>'[9]15 Yr. Cash Flow'!#REF!</f>
        <v>#REF!</v>
      </c>
      <c r="DKK9" s="354" t="e">
        <f>'[9]15 Yr. Cash Flow'!#REF!</f>
        <v>#REF!</v>
      </c>
      <c r="DKM9" s="354" t="e">
        <f>'[9]15 Yr. Cash Flow'!#REF!</f>
        <v>#REF!</v>
      </c>
      <c r="DKO9" s="354" t="e">
        <f>'[9]15 Yr. Cash Flow'!#REF!</f>
        <v>#REF!</v>
      </c>
      <c r="DKQ9" s="354" t="e">
        <f>'[9]15 Yr. Cash Flow'!#REF!</f>
        <v>#REF!</v>
      </c>
      <c r="DKS9" s="354" t="e">
        <f>'[9]15 Yr. Cash Flow'!#REF!</f>
        <v>#REF!</v>
      </c>
      <c r="DKU9" s="354" t="e">
        <f>'[9]15 Yr. Cash Flow'!#REF!</f>
        <v>#REF!</v>
      </c>
      <c r="DKW9" s="354" t="e">
        <f>'[9]15 Yr. Cash Flow'!#REF!</f>
        <v>#REF!</v>
      </c>
      <c r="DKY9" s="354" t="e">
        <f>'[9]15 Yr. Cash Flow'!#REF!</f>
        <v>#REF!</v>
      </c>
      <c r="DLA9" s="354" t="e">
        <f>'[9]15 Yr. Cash Flow'!#REF!</f>
        <v>#REF!</v>
      </c>
      <c r="DLC9" s="354" t="e">
        <f>'[9]15 Yr. Cash Flow'!#REF!</f>
        <v>#REF!</v>
      </c>
      <c r="DLE9" s="354" t="e">
        <f>'[9]15 Yr. Cash Flow'!#REF!</f>
        <v>#REF!</v>
      </c>
      <c r="DLG9" s="354" t="e">
        <f>'[9]15 Yr. Cash Flow'!#REF!</f>
        <v>#REF!</v>
      </c>
      <c r="DLI9" s="354" t="e">
        <f>'[9]15 Yr. Cash Flow'!#REF!</f>
        <v>#REF!</v>
      </c>
      <c r="DLK9" s="354" t="e">
        <f>'[9]15 Yr. Cash Flow'!#REF!</f>
        <v>#REF!</v>
      </c>
      <c r="DLM9" s="354" t="e">
        <f>'[9]15 Yr. Cash Flow'!#REF!</f>
        <v>#REF!</v>
      </c>
      <c r="DLO9" s="354" t="e">
        <f>'[9]15 Yr. Cash Flow'!#REF!</f>
        <v>#REF!</v>
      </c>
      <c r="DLQ9" s="354" t="e">
        <f>'[9]15 Yr. Cash Flow'!#REF!</f>
        <v>#REF!</v>
      </c>
      <c r="DLS9" s="354" t="e">
        <f>'[9]15 Yr. Cash Flow'!#REF!</f>
        <v>#REF!</v>
      </c>
      <c r="DLU9" s="354" t="e">
        <f>'[9]15 Yr. Cash Flow'!#REF!</f>
        <v>#REF!</v>
      </c>
      <c r="DLW9" s="354" t="e">
        <f>'[9]15 Yr. Cash Flow'!#REF!</f>
        <v>#REF!</v>
      </c>
      <c r="DLY9" s="354" t="e">
        <f>'[9]15 Yr. Cash Flow'!#REF!</f>
        <v>#REF!</v>
      </c>
      <c r="DMA9" s="354" t="e">
        <f>'[9]15 Yr. Cash Flow'!#REF!</f>
        <v>#REF!</v>
      </c>
      <c r="DMC9" s="354" t="e">
        <f>'[9]15 Yr. Cash Flow'!#REF!</f>
        <v>#REF!</v>
      </c>
      <c r="DME9" s="354" t="e">
        <f>'[9]15 Yr. Cash Flow'!#REF!</f>
        <v>#REF!</v>
      </c>
      <c r="DMG9" s="354" t="e">
        <f>'[9]15 Yr. Cash Flow'!#REF!</f>
        <v>#REF!</v>
      </c>
      <c r="DMI9" s="354" t="e">
        <f>'[9]15 Yr. Cash Flow'!#REF!</f>
        <v>#REF!</v>
      </c>
      <c r="DMK9" s="354" t="e">
        <f>'[9]15 Yr. Cash Flow'!#REF!</f>
        <v>#REF!</v>
      </c>
      <c r="DMM9" s="354" t="e">
        <f>'[9]15 Yr. Cash Flow'!#REF!</f>
        <v>#REF!</v>
      </c>
      <c r="DMO9" s="354" t="e">
        <f>'[9]15 Yr. Cash Flow'!#REF!</f>
        <v>#REF!</v>
      </c>
      <c r="DMQ9" s="354" t="e">
        <f>'[9]15 Yr. Cash Flow'!#REF!</f>
        <v>#REF!</v>
      </c>
      <c r="DMS9" s="354" t="e">
        <f>'[9]15 Yr. Cash Flow'!#REF!</f>
        <v>#REF!</v>
      </c>
      <c r="DMU9" s="354" t="e">
        <f>'[9]15 Yr. Cash Flow'!#REF!</f>
        <v>#REF!</v>
      </c>
      <c r="DMW9" s="354" t="e">
        <f>'[9]15 Yr. Cash Flow'!#REF!</f>
        <v>#REF!</v>
      </c>
      <c r="DMY9" s="354" t="e">
        <f>'[9]15 Yr. Cash Flow'!#REF!</f>
        <v>#REF!</v>
      </c>
      <c r="DNA9" s="354" t="e">
        <f>'[9]15 Yr. Cash Flow'!#REF!</f>
        <v>#REF!</v>
      </c>
      <c r="DNC9" s="354" t="e">
        <f>'[9]15 Yr. Cash Flow'!#REF!</f>
        <v>#REF!</v>
      </c>
      <c r="DNE9" s="354" t="e">
        <f>'[9]15 Yr. Cash Flow'!#REF!</f>
        <v>#REF!</v>
      </c>
      <c r="DNG9" s="354" t="e">
        <f>'[9]15 Yr. Cash Flow'!#REF!</f>
        <v>#REF!</v>
      </c>
      <c r="DNI9" s="354" t="e">
        <f>'[9]15 Yr. Cash Flow'!#REF!</f>
        <v>#REF!</v>
      </c>
      <c r="DNK9" s="354" t="e">
        <f>'[9]15 Yr. Cash Flow'!#REF!</f>
        <v>#REF!</v>
      </c>
      <c r="DNM9" s="354" t="e">
        <f>'[9]15 Yr. Cash Flow'!#REF!</f>
        <v>#REF!</v>
      </c>
      <c r="DNO9" s="354" t="e">
        <f>'[9]15 Yr. Cash Flow'!#REF!</f>
        <v>#REF!</v>
      </c>
      <c r="DNQ9" s="354" t="e">
        <f>'[9]15 Yr. Cash Flow'!#REF!</f>
        <v>#REF!</v>
      </c>
      <c r="DNS9" s="354" t="e">
        <f>'[9]15 Yr. Cash Flow'!#REF!</f>
        <v>#REF!</v>
      </c>
      <c r="DNU9" s="354" t="e">
        <f>'[9]15 Yr. Cash Flow'!#REF!</f>
        <v>#REF!</v>
      </c>
      <c r="DNW9" s="354" t="e">
        <f>'[9]15 Yr. Cash Flow'!#REF!</f>
        <v>#REF!</v>
      </c>
      <c r="DNY9" s="354" t="e">
        <f>'[9]15 Yr. Cash Flow'!#REF!</f>
        <v>#REF!</v>
      </c>
      <c r="DOA9" s="354" t="e">
        <f>'[9]15 Yr. Cash Flow'!#REF!</f>
        <v>#REF!</v>
      </c>
      <c r="DOC9" s="354" t="e">
        <f>'[9]15 Yr. Cash Flow'!#REF!</f>
        <v>#REF!</v>
      </c>
      <c r="DOE9" s="354" t="e">
        <f>'[9]15 Yr. Cash Flow'!#REF!</f>
        <v>#REF!</v>
      </c>
      <c r="DOG9" s="354" t="e">
        <f>'[9]15 Yr. Cash Flow'!#REF!</f>
        <v>#REF!</v>
      </c>
      <c r="DOI9" s="354" t="e">
        <f>'[9]15 Yr. Cash Flow'!#REF!</f>
        <v>#REF!</v>
      </c>
      <c r="DOK9" s="354" t="e">
        <f>'[9]15 Yr. Cash Flow'!#REF!</f>
        <v>#REF!</v>
      </c>
      <c r="DOM9" s="354" t="e">
        <f>'[9]15 Yr. Cash Flow'!#REF!</f>
        <v>#REF!</v>
      </c>
      <c r="DOO9" s="354" t="e">
        <f>'[9]15 Yr. Cash Flow'!#REF!</f>
        <v>#REF!</v>
      </c>
      <c r="DOQ9" s="354" t="e">
        <f>'[9]15 Yr. Cash Flow'!#REF!</f>
        <v>#REF!</v>
      </c>
      <c r="DOS9" s="354" t="e">
        <f>'[9]15 Yr. Cash Flow'!#REF!</f>
        <v>#REF!</v>
      </c>
      <c r="DOU9" s="354" t="e">
        <f>'[9]15 Yr. Cash Flow'!#REF!</f>
        <v>#REF!</v>
      </c>
      <c r="DOW9" s="354" t="e">
        <f>'[9]15 Yr. Cash Flow'!#REF!</f>
        <v>#REF!</v>
      </c>
      <c r="DOY9" s="354" t="e">
        <f>'[9]15 Yr. Cash Flow'!#REF!</f>
        <v>#REF!</v>
      </c>
      <c r="DPA9" s="354" t="e">
        <f>'[9]15 Yr. Cash Flow'!#REF!</f>
        <v>#REF!</v>
      </c>
      <c r="DPC9" s="354" t="e">
        <f>'[9]15 Yr. Cash Flow'!#REF!</f>
        <v>#REF!</v>
      </c>
      <c r="DPE9" s="354" t="e">
        <f>'[9]15 Yr. Cash Flow'!#REF!</f>
        <v>#REF!</v>
      </c>
      <c r="DPG9" s="354" t="e">
        <f>'[9]15 Yr. Cash Flow'!#REF!</f>
        <v>#REF!</v>
      </c>
      <c r="DPI9" s="354" t="e">
        <f>'[9]15 Yr. Cash Flow'!#REF!</f>
        <v>#REF!</v>
      </c>
      <c r="DPK9" s="354" t="e">
        <f>'[9]15 Yr. Cash Flow'!#REF!</f>
        <v>#REF!</v>
      </c>
      <c r="DPM9" s="354" t="e">
        <f>'[9]15 Yr. Cash Flow'!#REF!</f>
        <v>#REF!</v>
      </c>
      <c r="DPO9" s="354" t="e">
        <f>'[9]15 Yr. Cash Flow'!#REF!</f>
        <v>#REF!</v>
      </c>
      <c r="DPQ9" s="354" t="e">
        <f>'[9]15 Yr. Cash Flow'!#REF!</f>
        <v>#REF!</v>
      </c>
      <c r="DPS9" s="354" t="e">
        <f>'[9]15 Yr. Cash Flow'!#REF!</f>
        <v>#REF!</v>
      </c>
      <c r="DPU9" s="354" t="e">
        <f>'[9]15 Yr. Cash Flow'!#REF!</f>
        <v>#REF!</v>
      </c>
      <c r="DPW9" s="354" t="e">
        <f>'[9]15 Yr. Cash Flow'!#REF!</f>
        <v>#REF!</v>
      </c>
      <c r="DPY9" s="354" t="e">
        <f>'[9]15 Yr. Cash Flow'!#REF!</f>
        <v>#REF!</v>
      </c>
      <c r="DQA9" s="354" t="e">
        <f>'[9]15 Yr. Cash Flow'!#REF!</f>
        <v>#REF!</v>
      </c>
      <c r="DQC9" s="354" t="e">
        <f>'[9]15 Yr. Cash Flow'!#REF!</f>
        <v>#REF!</v>
      </c>
      <c r="DQE9" s="354" t="e">
        <f>'[9]15 Yr. Cash Flow'!#REF!</f>
        <v>#REF!</v>
      </c>
      <c r="DQG9" s="354" t="e">
        <f>'[9]15 Yr. Cash Flow'!#REF!</f>
        <v>#REF!</v>
      </c>
      <c r="DQI9" s="354" t="e">
        <f>'[9]15 Yr. Cash Flow'!#REF!</f>
        <v>#REF!</v>
      </c>
      <c r="DQK9" s="354" t="e">
        <f>'[9]15 Yr. Cash Flow'!#REF!</f>
        <v>#REF!</v>
      </c>
      <c r="DQM9" s="354" t="e">
        <f>'[9]15 Yr. Cash Flow'!#REF!</f>
        <v>#REF!</v>
      </c>
      <c r="DQO9" s="354" t="e">
        <f>'[9]15 Yr. Cash Flow'!#REF!</f>
        <v>#REF!</v>
      </c>
      <c r="DQQ9" s="354" t="e">
        <f>'[9]15 Yr. Cash Flow'!#REF!</f>
        <v>#REF!</v>
      </c>
      <c r="DQS9" s="354" t="e">
        <f>'[9]15 Yr. Cash Flow'!#REF!</f>
        <v>#REF!</v>
      </c>
      <c r="DQU9" s="354" t="e">
        <f>'[9]15 Yr. Cash Flow'!#REF!</f>
        <v>#REF!</v>
      </c>
      <c r="DQW9" s="354" t="e">
        <f>'[9]15 Yr. Cash Flow'!#REF!</f>
        <v>#REF!</v>
      </c>
      <c r="DQY9" s="354" t="e">
        <f>'[9]15 Yr. Cash Flow'!#REF!</f>
        <v>#REF!</v>
      </c>
      <c r="DRA9" s="354" t="e">
        <f>'[9]15 Yr. Cash Flow'!#REF!</f>
        <v>#REF!</v>
      </c>
      <c r="DRC9" s="354" t="e">
        <f>'[9]15 Yr. Cash Flow'!#REF!</f>
        <v>#REF!</v>
      </c>
      <c r="DRE9" s="354" t="e">
        <f>'[9]15 Yr. Cash Flow'!#REF!</f>
        <v>#REF!</v>
      </c>
      <c r="DRG9" s="354" t="e">
        <f>'[9]15 Yr. Cash Flow'!#REF!</f>
        <v>#REF!</v>
      </c>
      <c r="DRI9" s="354" t="e">
        <f>'[9]15 Yr. Cash Flow'!#REF!</f>
        <v>#REF!</v>
      </c>
      <c r="DRK9" s="354" t="e">
        <f>'[9]15 Yr. Cash Flow'!#REF!</f>
        <v>#REF!</v>
      </c>
      <c r="DRM9" s="354" t="e">
        <f>'[9]15 Yr. Cash Flow'!#REF!</f>
        <v>#REF!</v>
      </c>
      <c r="DRO9" s="354" t="e">
        <f>'[9]15 Yr. Cash Flow'!#REF!</f>
        <v>#REF!</v>
      </c>
      <c r="DRQ9" s="354" t="e">
        <f>'[9]15 Yr. Cash Flow'!#REF!</f>
        <v>#REF!</v>
      </c>
      <c r="DRS9" s="354" t="e">
        <f>'[9]15 Yr. Cash Flow'!#REF!</f>
        <v>#REF!</v>
      </c>
      <c r="DRU9" s="354" t="e">
        <f>'[9]15 Yr. Cash Flow'!#REF!</f>
        <v>#REF!</v>
      </c>
      <c r="DRW9" s="354" t="e">
        <f>'[9]15 Yr. Cash Flow'!#REF!</f>
        <v>#REF!</v>
      </c>
      <c r="DRY9" s="354" t="e">
        <f>'[9]15 Yr. Cash Flow'!#REF!</f>
        <v>#REF!</v>
      </c>
      <c r="DSA9" s="354" t="e">
        <f>'[9]15 Yr. Cash Flow'!#REF!</f>
        <v>#REF!</v>
      </c>
      <c r="DSC9" s="354" t="e">
        <f>'[9]15 Yr. Cash Flow'!#REF!</f>
        <v>#REF!</v>
      </c>
      <c r="DSE9" s="354" t="e">
        <f>'[9]15 Yr. Cash Flow'!#REF!</f>
        <v>#REF!</v>
      </c>
      <c r="DSG9" s="354" t="e">
        <f>'[9]15 Yr. Cash Flow'!#REF!</f>
        <v>#REF!</v>
      </c>
      <c r="DSI9" s="354" t="e">
        <f>'[9]15 Yr. Cash Flow'!#REF!</f>
        <v>#REF!</v>
      </c>
      <c r="DSK9" s="354" t="e">
        <f>'[9]15 Yr. Cash Flow'!#REF!</f>
        <v>#REF!</v>
      </c>
      <c r="DSM9" s="354" t="e">
        <f>'[9]15 Yr. Cash Flow'!#REF!</f>
        <v>#REF!</v>
      </c>
      <c r="DSO9" s="354" t="e">
        <f>'[9]15 Yr. Cash Flow'!#REF!</f>
        <v>#REF!</v>
      </c>
      <c r="DSQ9" s="354" t="e">
        <f>'[9]15 Yr. Cash Flow'!#REF!</f>
        <v>#REF!</v>
      </c>
      <c r="DSS9" s="354" t="e">
        <f>'[9]15 Yr. Cash Flow'!#REF!</f>
        <v>#REF!</v>
      </c>
      <c r="DSU9" s="354" t="e">
        <f>'[9]15 Yr. Cash Flow'!#REF!</f>
        <v>#REF!</v>
      </c>
      <c r="DSW9" s="354" t="e">
        <f>'[9]15 Yr. Cash Flow'!#REF!</f>
        <v>#REF!</v>
      </c>
      <c r="DSY9" s="354" t="e">
        <f>'[9]15 Yr. Cash Flow'!#REF!</f>
        <v>#REF!</v>
      </c>
      <c r="DTA9" s="354" t="e">
        <f>'[9]15 Yr. Cash Flow'!#REF!</f>
        <v>#REF!</v>
      </c>
      <c r="DTC9" s="354" t="e">
        <f>'[9]15 Yr. Cash Flow'!#REF!</f>
        <v>#REF!</v>
      </c>
      <c r="DTE9" s="354" t="e">
        <f>'[9]15 Yr. Cash Flow'!#REF!</f>
        <v>#REF!</v>
      </c>
      <c r="DTG9" s="354" t="e">
        <f>'[9]15 Yr. Cash Flow'!#REF!</f>
        <v>#REF!</v>
      </c>
      <c r="DTI9" s="354" t="e">
        <f>'[9]15 Yr. Cash Flow'!#REF!</f>
        <v>#REF!</v>
      </c>
      <c r="DTK9" s="354" t="e">
        <f>'[9]15 Yr. Cash Flow'!#REF!</f>
        <v>#REF!</v>
      </c>
      <c r="DTM9" s="354" t="e">
        <f>'[9]15 Yr. Cash Flow'!#REF!</f>
        <v>#REF!</v>
      </c>
      <c r="DTO9" s="354" t="e">
        <f>'[9]15 Yr. Cash Flow'!#REF!</f>
        <v>#REF!</v>
      </c>
      <c r="DTQ9" s="354" t="e">
        <f>'[9]15 Yr. Cash Flow'!#REF!</f>
        <v>#REF!</v>
      </c>
      <c r="DTS9" s="354" t="e">
        <f>'[9]15 Yr. Cash Flow'!#REF!</f>
        <v>#REF!</v>
      </c>
      <c r="DTU9" s="354" t="e">
        <f>'[9]15 Yr. Cash Flow'!#REF!</f>
        <v>#REF!</v>
      </c>
      <c r="DTW9" s="354" t="e">
        <f>'[9]15 Yr. Cash Flow'!#REF!</f>
        <v>#REF!</v>
      </c>
      <c r="DTY9" s="354" t="e">
        <f>'[9]15 Yr. Cash Flow'!#REF!</f>
        <v>#REF!</v>
      </c>
      <c r="DUA9" s="354" t="e">
        <f>'[9]15 Yr. Cash Flow'!#REF!</f>
        <v>#REF!</v>
      </c>
      <c r="DUC9" s="354" t="e">
        <f>'[9]15 Yr. Cash Flow'!#REF!</f>
        <v>#REF!</v>
      </c>
      <c r="DUE9" s="354" t="e">
        <f>'[9]15 Yr. Cash Flow'!#REF!</f>
        <v>#REF!</v>
      </c>
      <c r="DUG9" s="354" t="e">
        <f>'[9]15 Yr. Cash Flow'!#REF!</f>
        <v>#REF!</v>
      </c>
      <c r="DUI9" s="354" t="e">
        <f>'[9]15 Yr. Cash Flow'!#REF!</f>
        <v>#REF!</v>
      </c>
      <c r="DUK9" s="354" t="e">
        <f>'[9]15 Yr. Cash Flow'!#REF!</f>
        <v>#REF!</v>
      </c>
      <c r="DUM9" s="354" t="e">
        <f>'[9]15 Yr. Cash Flow'!#REF!</f>
        <v>#REF!</v>
      </c>
      <c r="DUO9" s="354" t="e">
        <f>'[9]15 Yr. Cash Flow'!#REF!</f>
        <v>#REF!</v>
      </c>
      <c r="DUQ9" s="354" t="e">
        <f>'[9]15 Yr. Cash Flow'!#REF!</f>
        <v>#REF!</v>
      </c>
      <c r="DUS9" s="354" t="e">
        <f>'[9]15 Yr. Cash Flow'!#REF!</f>
        <v>#REF!</v>
      </c>
      <c r="DUU9" s="354" t="e">
        <f>'[9]15 Yr. Cash Flow'!#REF!</f>
        <v>#REF!</v>
      </c>
      <c r="DUW9" s="354" t="e">
        <f>'[9]15 Yr. Cash Flow'!#REF!</f>
        <v>#REF!</v>
      </c>
      <c r="DUY9" s="354" t="e">
        <f>'[9]15 Yr. Cash Flow'!#REF!</f>
        <v>#REF!</v>
      </c>
      <c r="DVA9" s="354" t="e">
        <f>'[9]15 Yr. Cash Flow'!#REF!</f>
        <v>#REF!</v>
      </c>
      <c r="DVC9" s="354" t="e">
        <f>'[9]15 Yr. Cash Flow'!#REF!</f>
        <v>#REF!</v>
      </c>
      <c r="DVE9" s="354" t="e">
        <f>'[9]15 Yr. Cash Flow'!#REF!</f>
        <v>#REF!</v>
      </c>
      <c r="DVG9" s="354" t="e">
        <f>'[9]15 Yr. Cash Flow'!#REF!</f>
        <v>#REF!</v>
      </c>
      <c r="DVI9" s="354" t="e">
        <f>'[9]15 Yr. Cash Flow'!#REF!</f>
        <v>#REF!</v>
      </c>
      <c r="DVK9" s="354" t="e">
        <f>'[9]15 Yr. Cash Flow'!#REF!</f>
        <v>#REF!</v>
      </c>
      <c r="DVM9" s="354" t="e">
        <f>'[9]15 Yr. Cash Flow'!#REF!</f>
        <v>#REF!</v>
      </c>
      <c r="DVO9" s="354" t="e">
        <f>'[9]15 Yr. Cash Flow'!#REF!</f>
        <v>#REF!</v>
      </c>
      <c r="DVQ9" s="354" t="e">
        <f>'[9]15 Yr. Cash Flow'!#REF!</f>
        <v>#REF!</v>
      </c>
      <c r="DVS9" s="354" t="e">
        <f>'[9]15 Yr. Cash Flow'!#REF!</f>
        <v>#REF!</v>
      </c>
      <c r="DVU9" s="354" t="e">
        <f>'[9]15 Yr. Cash Flow'!#REF!</f>
        <v>#REF!</v>
      </c>
      <c r="DVW9" s="354" t="e">
        <f>'[9]15 Yr. Cash Flow'!#REF!</f>
        <v>#REF!</v>
      </c>
      <c r="DVY9" s="354" t="e">
        <f>'[9]15 Yr. Cash Flow'!#REF!</f>
        <v>#REF!</v>
      </c>
      <c r="DWA9" s="354" t="e">
        <f>'[9]15 Yr. Cash Flow'!#REF!</f>
        <v>#REF!</v>
      </c>
      <c r="DWC9" s="354" t="e">
        <f>'[9]15 Yr. Cash Flow'!#REF!</f>
        <v>#REF!</v>
      </c>
      <c r="DWE9" s="354" t="e">
        <f>'[9]15 Yr. Cash Flow'!#REF!</f>
        <v>#REF!</v>
      </c>
      <c r="DWG9" s="354" t="e">
        <f>'[9]15 Yr. Cash Flow'!#REF!</f>
        <v>#REF!</v>
      </c>
      <c r="DWI9" s="354" t="e">
        <f>'[9]15 Yr. Cash Flow'!#REF!</f>
        <v>#REF!</v>
      </c>
      <c r="DWK9" s="354" t="e">
        <f>'[9]15 Yr. Cash Flow'!#REF!</f>
        <v>#REF!</v>
      </c>
      <c r="DWM9" s="354" t="e">
        <f>'[9]15 Yr. Cash Flow'!#REF!</f>
        <v>#REF!</v>
      </c>
      <c r="DWO9" s="354" t="e">
        <f>'[9]15 Yr. Cash Flow'!#REF!</f>
        <v>#REF!</v>
      </c>
      <c r="DWQ9" s="354" t="e">
        <f>'[9]15 Yr. Cash Flow'!#REF!</f>
        <v>#REF!</v>
      </c>
      <c r="DWS9" s="354" t="e">
        <f>'[9]15 Yr. Cash Flow'!#REF!</f>
        <v>#REF!</v>
      </c>
      <c r="DWU9" s="354" t="e">
        <f>'[9]15 Yr. Cash Flow'!#REF!</f>
        <v>#REF!</v>
      </c>
      <c r="DWW9" s="354" t="e">
        <f>'[9]15 Yr. Cash Flow'!#REF!</f>
        <v>#REF!</v>
      </c>
      <c r="DWY9" s="354" t="e">
        <f>'[9]15 Yr. Cash Flow'!#REF!</f>
        <v>#REF!</v>
      </c>
      <c r="DXA9" s="354" t="e">
        <f>'[9]15 Yr. Cash Flow'!#REF!</f>
        <v>#REF!</v>
      </c>
      <c r="DXC9" s="354" t="e">
        <f>'[9]15 Yr. Cash Flow'!#REF!</f>
        <v>#REF!</v>
      </c>
      <c r="DXE9" s="354" t="e">
        <f>'[9]15 Yr. Cash Flow'!#REF!</f>
        <v>#REF!</v>
      </c>
      <c r="DXG9" s="354" t="e">
        <f>'[9]15 Yr. Cash Flow'!#REF!</f>
        <v>#REF!</v>
      </c>
      <c r="DXI9" s="354" t="e">
        <f>'[9]15 Yr. Cash Flow'!#REF!</f>
        <v>#REF!</v>
      </c>
      <c r="DXK9" s="354" t="e">
        <f>'[9]15 Yr. Cash Flow'!#REF!</f>
        <v>#REF!</v>
      </c>
      <c r="DXM9" s="354" t="e">
        <f>'[9]15 Yr. Cash Flow'!#REF!</f>
        <v>#REF!</v>
      </c>
      <c r="DXO9" s="354" t="e">
        <f>'[9]15 Yr. Cash Flow'!#REF!</f>
        <v>#REF!</v>
      </c>
      <c r="DXQ9" s="354" t="e">
        <f>'[9]15 Yr. Cash Flow'!#REF!</f>
        <v>#REF!</v>
      </c>
      <c r="DXS9" s="354" t="e">
        <f>'[9]15 Yr. Cash Flow'!#REF!</f>
        <v>#REF!</v>
      </c>
      <c r="DXU9" s="354" t="e">
        <f>'[9]15 Yr. Cash Flow'!#REF!</f>
        <v>#REF!</v>
      </c>
      <c r="DXW9" s="354" t="e">
        <f>'[9]15 Yr. Cash Flow'!#REF!</f>
        <v>#REF!</v>
      </c>
      <c r="DXY9" s="354" t="e">
        <f>'[9]15 Yr. Cash Flow'!#REF!</f>
        <v>#REF!</v>
      </c>
      <c r="DYA9" s="354" t="e">
        <f>'[9]15 Yr. Cash Flow'!#REF!</f>
        <v>#REF!</v>
      </c>
      <c r="DYC9" s="354" t="e">
        <f>'[9]15 Yr. Cash Flow'!#REF!</f>
        <v>#REF!</v>
      </c>
      <c r="DYE9" s="354" t="e">
        <f>'[9]15 Yr. Cash Flow'!#REF!</f>
        <v>#REF!</v>
      </c>
      <c r="DYG9" s="354" t="e">
        <f>'[9]15 Yr. Cash Flow'!#REF!</f>
        <v>#REF!</v>
      </c>
      <c r="DYI9" s="354" t="e">
        <f>'[9]15 Yr. Cash Flow'!#REF!</f>
        <v>#REF!</v>
      </c>
      <c r="DYK9" s="354" t="e">
        <f>'[9]15 Yr. Cash Flow'!#REF!</f>
        <v>#REF!</v>
      </c>
      <c r="DYM9" s="354" t="e">
        <f>'[9]15 Yr. Cash Flow'!#REF!</f>
        <v>#REF!</v>
      </c>
      <c r="DYO9" s="354" t="e">
        <f>'[9]15 Yr. Cash Flow'!#REF!</f>
        <v>#REF!</v>
      </c>
      <c r="DYQ9" s="354" t="e">
        <f>'[9]15 Yr. Cash Flow'!#REF!</f>
        <v>#REF!</v>
      </c>
      <c r="DYS9" s="354" t="e">
        <f>'[9]15 Yr. Cash Flow'!#REF!</f>
        <v>#REF!</v>
      </c>
      <c r="DYU9" s="354" t="e">
        <f>'[9]15 Yr. Cash Flow'!#REF!</f>
        <v>#REF!</v>
      </c>
      <c r="DYW9" s="354" t="e">
        <f>'[9]15 Yr. Cash Flow'!#REF!</f>
        <v>#REF!</v>
      </c>
      <c r="DYY9" s="354" t="e">
        <f>'[9]15 Yr. Cash Flow'!#REF!</f>
        <v>#REF!</v>
      </c>
      <c r="DZA9" s="354" t="e">
        <f>'[9]15 Yr. Cash Flow'!#REF!</f>
        <v>#REF!</v>
      </c>
      <c r="DZC9" s="354" t="e">
        <f>'[9]15 Yr. Cash Flow'!#REF!</f>
        <v>#REF!</v>
      </c>
      <c r="DZE9" s="354" t="e">
        <f>'[9]15 Yr. Cash Flow'!#REF!</f>
        <v>#REF!</v>
      </c>
      <c r="DZG9" s="354" t="e">
        <f>'[9]15 Yr. Cash Flow'!#REF!</f>
        <v>#REF!</v>
      </c>
      <c r="DZI9" s="354" t="e">
        <f>'[9]15 Yr. Cash Flow'!#REF!</f>
        <v>#REF!</v>
      </c>
      <c r="DZK9" s="354" t="e">
        <f>'[9]15 Yr. Cash Flow'!#REF!</f>
        <v>#REF!</v>
      </c>
      <c r="DZM9" s="354" t="e">
        <f>'[9]15 Yr. Cash Flow'!#REF!</f>
        <v>#REF!</v>
      </c>
      <c r="DZO9" s="354" t="e">
        <f>'[9]15 Yr. Cash Flow'!#REF!</f>
        <v>#REF!</v>
      </c>
      <c r="DZQ9" s="354" t="e">
        <f>'[9]15 Yr. Cash Flow'!#REF!</f>
        <v>#REF!</v>
      </c>
      <c r="DZS9" s="354" t="e">
        <f>'[9]15 Yr. Cash Flow'!#REF!</f>
        <v>#REF!</v>
      </c>
      <c r="DZU9" s="354" t="e">
        <f>'[9]15 Yr. Cash Flow'!#REF!</f>
        <v>#REF!</v>
      </c>
      <c r="DZW9" s="354" t="e">
        <f>'[9]15 Yr. Cash Flow'!#REF!</f>
        <v>#REF!</v>
      </c>
      <c r="DZY9" s="354" t="e">
        <f>'[9]15 Yr. Cash Flow'!#REF!</f>
        <v>#REF!</v>
      </c>
      <c r="EAA9" s="354" t="e">
        <f>'[9]15 Yr. Cash Flow'!#REF!</f>
        <v>#REF!</v>
      </c>
      <c r="EAC9" s="354" t="e">
        <f>'[9]15 Yr. Cash Flow'!#REF!</f>
        <v>#REF!</v>
      </c>
      <c r="EAE9" s="354" t="e">
        <f>'[9]15 Yr. Cash Flow'!#REF!</f>
        <v>#REF!</v>
      </c>
      <c r="EAG9" s="354" t="e">
        <f>'[9]15 Yr. Cash Flow'!#REF!</f>
        <v>#REF!</v>
      </c>
      <c r="EAI9" s="354" t="e">
        <f>'[9]15 Yr. Cash Flow'!#REF!</f>
        <v>#REF!</v>
      </c>
      <c r="EAK9" s="354" t="e">
        <f>'[9]15 Yr. Cash Flow'!#REF!</f>
        <v>#REF!</v>
      </c>
      <c r="EAM9" s="354" t="e">
        <f>'[9]15 Yr. Cash Flow'!#REF!</f>
        <v>#REF!</v>
      </c>
      <c r="EAO9" s="354" t="e">
        <f>'[9]15 Yr. Cash Flow'!#REF!</f>
        <v>#REF!</v>
      </c>
      <c r="EAQ9" s="354" t="e">
        <f>'[9]15 Yr. Cash Flow'!#REF!</f>
        <v>#REF!</v>
      </c>
      <c r="EAS9" s="354" t="e">
        <f>'[9]15 Yr. Cash Flow'!#REF!</f>
        <v>#REF!</v>
      </c>
      <c r="EAU9" s="354" t="e">
        <f>'[9]15 Yr. Cash Flow'!#REF!</f>
        <v>#REF!</v>
      </c>
      <c r="EAW9" s="354" t="e">
        <f>'[9]15 Yr. Cash Flow'!#REF!</f>
        <v>#REF!</v>
      </c>
      <c r="EAY9" s="354" t="e">
        <f>'[9]15 Yr. Cash Flow'!#REF!</f>
        <v>#REF!</v>
      </c>
      <c r="EBA9" s="354" t="e">
        <f>'[9]15 Yr. Cash Flow'!#REF!</f>
        <v>#REF!</v>
      </c>
      <c r="EBC9" s="354" t="e">
        <f>'[9]15 Yr. Cash Flow'!#REF!</f>
        <v>#REF!</v>
      </c>
      <c r="EBE9" s="354" t="e">
        <f>'[9]15 Yr. Cash Flow'!#REF!</f>
        <v>#REF!</v>
      </c>
      <c r="EBG9" s="354" t="e">
        <f>'[9]15 Yr. Cash Flow'!#REF!</f>
        <v>#REF!</v>
      </c>
      <c r="EBI9" s="354" t="e">
        <f>'[9]15 Yr. Cash Flow'!#REF!</f>
        <v>#REF!</v>
      </c>
      <c r="EBK9" s="354" t="e">
        <f>'[9]15 Yr. Cash Flow'!#REF!</f>
        <v>#REF!</v>
      </c>
      <c r="EBM9" s="354" t="e">
        <f>'[9]15 Yr. Cash Flow'!#REF!</f>
        <v>#REF!</v>
      </c>
      <c r="EBO9" s="354" t="e">
        <f>'[9]15 Yr. Cash Flow'!#REF!</f>
        <v>#REF!</v>
      </c>
      <c r="EBQ9" s="354" t="e">
        <f>'[9]15 Yr. Cash Flow'!#REF!</f>
        <v>#REF!</v>
      </c>
      <c r="EBS9" s="354" t="e">
        <f>'[9]15 Yr. Cash Flow'!#REF!</f>
        <v>#REF!</v>
      </c>
      <c r="EBU9" s="354" t="e">
        <f>'[9]15 Yr. Cash Flow'!#REF!</f>
        <v>#REF!</v>
      </c>
      <c r="EBW9" s="354" t="e">
        <f>'[9]15 Yr. Cash Flow'!#REF!</f>
        <v>#REF!</v>
      </c>
      <c r="EBY9" s="354" t="e">
        <f>'[9]15 Yr. Cash Flow'!#REF!</f>
        <v>#REF!</v>
      </c>
      <c r="ECA9" s="354" t="e">
        <f>'[9]15 Yr. Cash Flow'!#REF!</f>
        <v>#REF!</v>
      </c>
      <c r="ECC9" s="354" t="e">
        <f>'[9]15 Yr. Cash Flow'!#REF!</f>
        <v>#REF!</v>
      </c>
      <c r="ECE9" s="354" t="e">
        <f>'[9]15 Yr. Cash Flow'!#REF!</f>
        <v>#REF!</v>
      </c>
      <c r="ECG9" s="354" t="e">
        <f>'[9]15 Yr. Cash Flow'!#REF!</f>
        <v>#REF!</v>
      </c>
      <c r="ECI9" s="354" t="e">
        <f>'[9]15 Yr. Cash Flow'!#REF!</f>
        <v>#REF!</v>
      </c>
      <c r="ECK9" s="354" t="e">
        <f>'[9]15 Yr. Cash Flow'!#REF!</f>
        <v>#REF!</v>
      </c>
      <c r="ECM9" s="354" t="e">
        <f>'[9]15 Yr. Cash Flow'!#REF!</f>
        <v>#REF!</v>
      </c>
      <c r="ECO9" s="354" t="e">
        <f>'[9]15 Yr. Cash Flow'!#REF!</f>
        <v>#REF!</v>
      </c>
      <c r="ECQ9" s="354" t="e">
        <f>'[9]15 Yr. Cash Flow'!#REF!</f>
        <v>#REF!</v>
      </c>
      <c r="ECS9" s="354" t="e">
        <f>'[9]15 Yr. Cash Flow'!#REF!</f>
        <v>#REF!</v>
      </c>
      <c r="ECU9" s="354" t="e">
        <f>'[9]15 Yr. Cash Flow'!#REF!</f>
        <v>#REF!</v>
      </c>
      <c r="ECW9" s="354" t="e">
        <f>'[9]15 Yr. Cash Flow'!#REF!</f>
        <v>#REF!</v>
      </c>
      <c r="ECY9" s="354" t="e">
        <f>'[9]15 Yr. Cash Flow'!#REF!</f>
        <v>#REF!</v>
      </c>
      <c r="EDA9" s="354" t="e">
        <f>'[9]15 Yr. Cash Flow'!#REF!</f>
        <v>#REF!</v>
      </c>
      <c r="EDC9" s="354" t="e">
        <f>'[9]15 Yr. Cash Flow'!#REF!</f>
        <v>#REF!</v>
      </c>
      <c r="EDE9" s="354" t="e">
        <f>'[9]15 Yr. Cash Flow'!#REF!</f>
        <v>#REF!</v>
      </c>
      <c r="EDG9" s="354" t="e">
        <f>'[9]15 Yr. Cash Flow'!#REF!</f>
        <v>#REF!</v>
      </c>
      <c r="EDI9" s="354" t="e">
        <f>'[9]15 Yr. Cash Flow'!#REF!</f>
        <v>#REF!</v>
      </c>
      <c r="EDK9" s="354" t="e">
        <f>'[9]15 Yr. Cash Flow'!#REF!</f>
        <v>#REF!</v>
      </c>
      <c r="EDM9" s="354" t="e">
        <f>'[9]15 Yr. Cash Flow'!#REF!</f>
        <v>#REF!</v>
      </c>
      <c r="EDO9" s="354" t="e">
        <f>'[9]15 Yr. Cash Flow'!#REF!</f>
        <v>#REF!</v>
      </c>
      <c r="EDQ9" s="354" t="e">
        <f>'[9]15 Yr. Cash Flow'!#REF!</f>
        <v>#REF!</v>
      </c>
      <c r="EDS9" s="354" t="e">
        <f>'[9]15 Yr. Cash Flow'!#REF!</f>
        <v>#REF!</v>
      </c>
      <c r="EDU9" s="354" t="e">
        <f>'[9]15 Yr. Cash Flow'!#REF!</f>
        <v>#REF!</v>
      </c>
      <c r="EDW9" s="354" t="e">
        <f>'[9]15 Yr. Cash Flow'!#REF!</f>
        <v>#REF!</v>
      </c>
      <c r="EDY9" s="354" t="e">
        <f>'[9]15 Yr. Cash Flow'!#REF!</f>
        <v>#REF!</v>
      </c>
      <c r="EEA9" s="354" t="e">
        <f>'[9]15 Yr. Cash Flow'!#REF!</f>
        <v>#REF!</v>
      </c>
      <c r="EEC9" s="354" t="e">
        <f>'[9]15 Yr. Cash Flow'!#REF!</f>
        <v>#REF!</v>
      </c>
      <c r="EEE9" s="354" t="e">
        <f>'[9]15 Yr. Cash Flow'!#REF!</f>
        <v>#REF!</v>
      </c>
      <c r="EEG9" s="354" t="e">
        <f>'[9]15 Yr. Cash Flow'!#REF!</f>
        <v>#REF!</v>
      </c>
      <c r="EEI9" s="354" t="e">
        <f>'[9]15 Yr. Cash Flow'!#REF!</f>
        <v>#REF!</v>
      </c>
      <c r="EEK9" s="354" t="e">
        <f>'[9]15 Yr. Cash Flow'!#REF!</f>
        <v>#REF!</v>
      </c>
      <c r="EEM9" s="354" t="e">
        <f>'[9]15 Yr. Cash Flow'!#REF!</f>
        <v>#REF!</v>
      </c>
      <c r="EEO9" s="354" t="e">
        <f>'[9]15 Yr. Cash Flow'!#REF!</f>
        <v>#REF!</v>
      </c>
      <c r="EEQ9" s="354" t="e">
        <f>'[9]15 Yr. Cash Flow'!#REF!</f>
        <v>#REF!</v>
      </c>
      <c r="EES9" s="354" t="e">
        <f>'[9]15 Yr. Cash Flow'!#REF!</f>
        <v>#REF!</v>
      </c>
      <c r="EEU9" s="354" t="e">
        <f>'[9]15 Yr. Cash Flow'!#REF!</f>
        <v>#REF!</v>
      </c>
      <c r="EEW9" s="354" t="e">
        <f>'[9]15 Yr. Cash Flow'!#REF!</f>
        <v>#REF!</v>
      </c>
      <c r="EEY9" s="354" t="e">
        <f>'[9]15 Yr. Cash Flow'!#REF!</f>
        <v>#REF!</v>
      </c>
      <c r="EFA9" s="354" t="e">
        <f>'[9]15 Yr. Cash Flow'!#REF!</f>
        <v>#REF!</v>
      </c>
      <c r="EFC9" s="354" t="e">
        <f>'[9]15 Yr. Cash Flow'!#REF!</f>
        <v>#REF!</v>
      </c>
      <c r="EFE9" s="354" t="e">
        <f>'[9]15 Yr. Cash Flow'!#REF!</f>
        <v>#REF!</v>
      </c>
      <c r="EFG9" s="354" t="e">
        <f>'[9]15 Yr. Cash Flow'!#REF!</f>
        <v>#REF!</v>
      </c>
      <c r="EFI9" s="354" t="e">
        <f>'[9]15 Yr. Cash Flow'!#REF!</f>
        <v>#REF!</v>
      </c>
      <c r="EFK9" s="354" t="e">
        <f>'[9]15 Yr. Cash Flow'!#REF!</f>
        <v>#REF!</v>
      </c>
      <c r="EFM9" s="354" t="e">
        <f>'[9]15 Yr. Cash Flow'!#REF!</f>
        <v>#REF!</v>
      </c>
      <c r="EFO9" s="354" t="e">
        <f>'[9]15 Yr. Cash Flow'!#REF!</f>
        <v>#REF!</v>
      </c>
      <c r="EFQ9" s="354" t="e">
        <f>'[9]15 Yr. Cash Flow'!#REF!</f>
        <v>#REF!</v>
      </c>
      <c r="EFS9" s="354" t="e">
        <f>'[9]15 Yr. Cash Flow'!#REF!</f>
        <v>#REF!</v>
      </c>
      <c r="EFU9" s="354" t="e">
        <f>'[9]15 Yr. Cash Flow'!#REF!</f>
        <v>#REF!</v>
      </c>
      <c r="EFW9" s="354" t="e">
        <f>'[9]15 Yr. Cash Flow'!#REF!</f>
        <v>#REF!</v>
      </c>
      <c r="EFY9" s="354" t="e">
        <f>'[9]15 Yr. Cash Flow'!#REF!</f>
        <v>#REF!</v>
      </c>
      <c r="EGA9" s="354" t="e">
        <f>'[9]15 Yr. Cash Flow'!#REF!</f>
        <v>#REF!</v>
      </c>
      <c r="EGC9" s="354" t="e">
        <f>'[9]15 Yr. Cash Flow'!#REF!</f>
        <v>#REF!</v>
      </c>
      <c r="EGE9" s="354" t="e">
        <f>'[9]15 Yr. Cash Flow'!#REF!</f>
        <v>#REF!</v>
      </c>
      <c r="EGG9" s="354" t="e">
        <f>'[9]15 Yr. Cash Flow'!#REF!</f>
        <v>#REF!</v>
      </c>
      <c r="EGI9" s="354" t="e">
        <f>'[9]15 Yr. Cash Flow'!#REF!</f>
        <v>#REF!</v>
      </c>
      <c r="EGK9" s="354" t="e">
        <f>'[9]15 Yr. Cash Flow'!#REF!</f>
        <v>#REF!</v>
      </c>
      <c r="EGM9" s="354" t="e">
        <f>'[9]15 Yr. Cash Flow'!#REF!</f>
        <v>#REF!</v>
      </c>
      <c r="EGO9" s="354" t="e">
        <f>'[9]15 Yr. Cash Flow'!#REF!</f>
        <v>#REF!</v>
      </c>
      <c r="EGQ9" s="354" t="e">
        <f>'[9]15 Yr. Cash Flow'!#REF!</f>
        <v>#REF!</v>
      </c>
      <c r="EGS9" s="354" t="e">
        <f>'[9]15 Yr. Cash Flow'!#REF!</f>
        <v>#REF!</v>
      </c>
      <c r="EGU9" s="354" t="e">
        <f>'[9]15 Yr. Cash Flow'!#REF!</f>
        <v>#REF!</v>
      </c>
      <c r="EGW9" s="354" t="e">
        <f>'[9]15 Yr. Cash Flow'!#REF!</f>
        <v>#REF!</v>
      </c>
      <c r="EGY9" s="354" t="e">
        <f>'[9]15 Yr. Cash Flow'!#REF!</f>
        <v>#REF!</v>
      </c>
      <c r="EHA9" s="354" t="e">
        <f>'[9]15 Yr. Cash Flow'!#REF!</f>
        <v>#REF!</v>
      </c>
      <c r="EHC9" s="354" t="e">
        <f>'[9]15 Yr. Cash Flow'!#REF!</f>
        <v>#REF!</v>
      </c>
      <c r="EHE9" s="354" t="e">
        <f>'[9]15 Yr. Cash Flow'!#REF!</f>
        <v>#REF!</v>
      </c>
      <c r="EHG9" s="354" t="e">
        <f>'[9]15 Yr. Cash Flow'!#REF!</f>
        <v>#REF!</v>
      </c>
      <c r="EHI9" s="354" t="e">
        <f>'[9]15 Yr. Cash Flow'!#REF!</f>
        <v>#REF!</v>
      </c>
      <c r="EHK9" s="354" t="e">
        <f>'[9]15 Yr. Cash Flow'!#REF!</f>
        <v>#REF!</v>
      </c>
      <c r="EHM9" s="354" t="e">
        <f>'[9]15 Yr. Cash Flow'!#REF!</f>
        <v>#REF!</v>
      </c>
      <c r="EHO9" s="354" t="e">
        <f>'[9]15 Yr. Cash Flow'!#REF!</f>
        <v>#REF!</v>
      </c>
      <c r="EHQ9" s="354" t="e">
        <f>'[9]15 Yr. Cash Flow'!#REF!</f>
        <v>#REF!</v>
      </c>
      <c r="EHS9" s="354" t="e">
        <f>'[9]15 Yr. Cash Flow'!#REF!</f>
        <v>#REF!</v>
      </c>
      <c r="EHU9" s="354" t="e">
        <f>'[9]15 Yr. Cash Flow'!#REF!</f>
        <v>#REF!</v>
      </c>
      <c r="EHW9" s="354" t="e">
        <f>'[9]15 Yr. Cash Flow'!#REF!</f>
        <v>#REF!</v>
      </c>
      <c r="EHY9" s="354" t="e">
        <f>'[9]15 Yr. Cash Flow'!#REF!</f>
        <v>#REF!</v>
      </c>
      <c r="EIA9" s="354" t="e">
        <f>'[9]15 Yr. Cash Flow'!#REF!</f>
        <v>#REF!</v>
      </c>
      <c r="EIC9" s="354" t="e">
        <f>'[9]15 Yr. Cash Flow'!#REF!</f>
        <v>#REF!</v>
      </c>
      <c r="EIE9" s="354" t="e">
        <f>'[9]15 Yr. Cash Flow'!#REF!</f>
        <v>#REF!</v>
      </c>
      <c r="EIG9" s="354" t="e">
        <f>'[9]15 Yr. Cash Flow'!#REF!</f>
        <v>#REF!</v>
      </c>
      <c r="EII9" s="354" t="e">
        <f>'[9]15 Yr. Cash Flow'!#REF!</f>
        <v>#REF!</v>
      </c>
      <c r="EIK9" s="354" t="e">
        <f>'[9]15 Yr. Cash Flow'!#REF!</f>
        <v>#REF!</v>
      </c>
      <c r="EIM9" s="354" t="e">
        <f>'[9]15 Yr. Cash Flow'!#REF!</f>
        <v>#REF!</v>
      </c>
      <c r="EIO9" s="354" t="e">
        <f>'[9]15 Yr. Cash Flow'!#REF!</f>
        <v>#REF!</v>
      </c>
      <c r="EIQ9" s="354" t="e">
        <f>'[9]15 Yr. Cash Flow'!#REF!</f>
        <v>#REF!</v>
      </c>
      <c r="EIS9" s="354" t="e">
        <f>'[9]15 Yr. Cash Flow'!#REF!</f>
        <v>#REF!</v>
      </c>
      <c r="EIU9" s="354" t="e">
        <f>'[9]15 Yr. Cash Flow'!#REF!</f>
        <v>#REF!</v>
      </c>
      <c r="EIW9" s="354" t="e">
        <f>'[9]15 Yr. Cash Flow'!#REF!</f>
        <v>#REF!</v>
      </c>
      <c r="EIY9" s="354" t="e">
        <f>'[9]15 Yr. Cash Flow'!#REF!</f>
        <v>#REF!</v>
      </c>
      <c r="EJA9" s="354" t="e">
        <f>'[9]15 Yr. Cash Flow'!#REF!</f>
        <v>#REF!</v>
      </c>
      <c r="EJC9" s="354" t="e">
        <f>'[9]15 Yr. Cash Flow'!#REF!</f>
        <v>#REF!</v>
      </c>
      <c r="EJE9" s="354" t="e">
        <f>'[9]15 Yr. Cash Flow'!#REF!</f>
        <v>#REF!</v>
      </c>
      <c r="EJG9" s="354" t="e">
        <f>'[9]15 Yr. Cash Flow'!#REF!</f>
        <v>#REF!</v>
      </c>
      <c r="EJI9" s="354" t="e">
        <f>'[9]15 Yr. Cash Flow'!#REF!</f>
        <v>#REF!</v>
      </c>
      <c r="EJK9" s="354" t="e">
        <f>'[9]15 Yr. Cash Flow'!#REF!</f>
        <v>#REF!</v>
      </c>
      <c r="EJM9" s="354" t="e">
        <f>'[9]15 Yr. Cash Flow'!#REF!</f>
        <v>#REF!</v>
      </c>
      <c r="EJO9" s="354" t="e">
        <f>'[9]15 Yr. Cash Flow'!#REF!</f>
        <v>#REF!</v>
      </c>
      <c r="EJQ9" s="354" t="e">
        <f>'[9]15 Yr. Cash Flow'!#REF!</f>
        <v>#REF!</v>
      </c>
      <c r="EJS9" s="354" t="e">
        <f>'[9]15 Yr. Cash Flow'!#REF!</f>
        <v>#REF!</v>
      </c>
      <c r="EJU9" s="354" t="e">
        <f>'[9]15 Yr. Cash Flow'!#REF!</f>
        <v>#REF!</v>
      </c>
      <c r="EJW9" s="354" t="e">
        <f>'[9]15 Yr. Cash Flow'!#REF!</f>
        <v>#REF!</v>
      </c>
      <c r="EJY9" s="354" t="e">
        <f>'[9]15 Yr. Cash Flow'!#REF!</f>
        <v>#REF!</v>
      </c>
      <c r="EKA9" s="354" t="e">
        <f>'[9]15 Yr. Cash Flow'!#REF!</f>
        <v>#REF!</v>
      </c>
      <c r="EKC9" s="354" t="e">
        <f>'[9]15 Yr. Cash Flow'!#REF!</f>
        <v>#REF!</v>
      </c>
      <c r="EKE9" s="354" t="e">
        <f>'[9]15 Yr. Cash Flow'!#REF!</f>
        <v>#REF!</v>
      </c>
      <c r="EKG9" s="354" t="e">
        <f>'[9]15 Yr. Cash Flow'!#REF!</f>
        <v>#REF!</v>
      </c>
      <c r="EKI9" s="354" t="e">
        <f>'[9]15 Yr. Cash Flow'!#REF!</f>
        <v>#REF!</v>
      </c>
      <c r="EKK9" s="354" t="e">
        <f>'[9]15 Yr. Cash Flow'!#REF!</f>
        <v>#REF!</v>
      </c>
      <c r="EKM9" s="354" t="e">
        <f>'[9]15 Yr. Cash Flow'!#REF!</f>
        <v>#REF!</v>
      </c>
      <c r="EKO9" s="354" t="e">
        <f>'[9]15 Yr. Cash Flow'!#REF!</f>
        <v>#REF!</v>
      </c>
      <c r="EKQ9" s="354" t="e">
        <f>'[9]15 Yr. Cash Flow'!#REF!</f>
        <v>#REF!</v>
      </c>
      <c r="EKS9" s="354" t="e">
        <f>'[9]15 Yr. Cash Flow'!#REF!</f>
        <v>#REF!</v>
      </c>
      <c r="EKU9" s="354" t="e">
        <f>'[9]15 Yr. Cash Flow'!#REF!</f>
        <v>#REF!</v>
      </c>
      <c r="EKW9" s="354" t="e">
        <f>'[9]15 Yr. Cash Flow'!#REF!</f>
        <v>#REF!</v>
      </c>
      <c r="EKY9" s="354" t="e">
        <f>'[9]15 Yr. Cash Flow'!#REF!</f>
        <v>#REF!</v>
      </c>
      <c r="ELA9" s="354" t="e">
        <f>'[9]15 Yr. Cash Flow'!#REF!</f>
        <v>#REF!</v>
      </c>
      <c r="ELC9" s="354" t="e">
        <f>'[9]15 Yr. Cash Flow'!#REF!</f>
        <v>#REF!</v>
      </c>
      <c r="ELE9" s="354" t="e">
        <f>'[9]15 Yr. Cash Flow'!#REF!</f>
        <v>#REF!</v>
      </c>
      <c r="ELG9" s="354" t="e">
        <f>'[9]15 Yr. Cash Flow'!#REF!</f>
        <v>#REF!</v>
      </c>
      <c r="ELI9" s="354" t="e">
        <f>'[9]15 Yr. Cash Flow'!#REF!</f>
        <v>#REF!</v>
      </c>
      <c r="ELK9" s="354" t="e">
        <f>'[9]15 Yr. Cash Flow'!#REF!</f>
        <v>#REF!</v>
      </c>
      <c r="ELM9" s="354" t="e">
        <f>'[9]15 Yr. Cash Flow'!#REF!</f>
        <v>#REF!</v>
      </c>
      <c r="ELO9" s="354" t="e">
        <f>'[9]15 Yr. Cash Flow'!#REF!</f>
        <v>#REF!</v>
      </c>
      <c r="ELQ9" s="354" t="e">
        <f>'[9]15 Yr. Cash Flow'!#REF!</f>
        <v>#REF!</v>
      </c>
      <c r="ELS9" s="354" t="e">
        <f>'[9]15 Yr. Cash Flow'!#REF!</f>
        <v>#REF!</v>
      </c>
      <c r="ELU9" s="354" t="e">
        <f>'[9]15 Yr. Cash Flow'!#REF!</f>
        <v>#REF!</v>
      </c>
      <c r="ELW9" s="354" t="e">
        <f>'[9]15 Yr. Cash Flow'!#REF!</f>
        <v>#REF!</v>
      </c>
      <c r="ELY9" s="354" t="e">
        <f>'[9]15 Yr. Cash Flow'!#REF!</f>
        <v>#REF!</v>
      </c>
      <c r="EMA9" s="354" t="e">
        <f>'[9]15 Yr. Cash Flow'!#REF!</f>
        <v>#REF!</v>
      </c>
      <c r="EMC9" s="354" t="e">
        <f>'[9]15 Yr. Cash Flow'!#REF!</f>
        <v>#REF!</v>
      </c>
      <c r="EME9" s="354" t="e">
        <f>'[9]15 Yr. Cash Flow'!#REF!</f>
        <v>#REF!</v>
      </c>
      <c r="EMG9" s="354" t="e">
        <f>'[9]15 Yr. Cash Flow'!#REF!</f>
        <v>#REF!</v>
      </c>
      <c r="EMI9" s="354" t="e">
        <f>'[9]15 Yr. Cash Flow'!#REF!</f>
        <v>#REF!</v>
      </c>
      <c r="EMK9" s="354" t="e">
        <f>'[9]15 Yr. Cash Flow'!#REF!</f>
        <v>#REF!</v>
      </c>
      <c r="EMM9" s="354" t="e">
        <f>'[9]15 Yr. Cash Flow'!#REF!</f>
        <v>#REF!</v>
      </c>
      <c r="EMO9" s="354" t="e">
        <f>'[9]15 Yr. Cash Flow'!#REF!</f>
        <v>#REF!</v>
      </c>
      <c r="EMQ9" s="354" t="e">
        <f>'[9]15 Yr. Cash Flow'!#REF!</f>
        <v>#REF!</v>
      </c>
      <c r="EMS9" s="354" t="e">
        <f>'[9]15 Yr. Cash Flow'!#REF!</f>
        <v>#REF!</v>
      </c>
      <c r="EMU9" s="354" t="e">
        <f>'[9]15 Yr. Cash Flow'!#REF!</f>
        <v>#REF!</v>
      </c>
      <c r="EMW9" s="354" t="e">
        <f>'[9]15 Yr. Cash Flow'!#REF!</f>
        <v>#REF!</v>
      </c>
      <c r="EMY9" s="354" t="e">
        <f>'[9]15 Yr. Cash Flow'!#REF!</f>
        <v>#REF!</v>
      </c>
      <c r="ENA9" s="354" t="e">
        <f>'[9]15 Yr. Cash Flow'!#REF!</f>
        <v>#REF!</v>
      </c>
      <c r="ENC9" s="354" t="e">
        <f>'[9]15 Yr. Cash Flow'!#REF!</f>
        <v>#REF!</v>
      </c>
      <c r="ENE9" s="354" t="e">
        <f>'[9]15 Yr. Cash Flow'!#REF!</f>
        <v>#REF!</v>
      </c>
      <c r="ENG9" s="354" t="e">
        <f>'[9]15 Yr. Cash Flow'!#REF!</f>
        <v>#REF!</v>
      </c>
      <c r="ENI9" s="354" t="e">
        <f>'[9]15 Yr. Cash Flow'!#REF!</f>
        <v>#REF!</v>
      </c>
      <c r="ENK9" s="354" t="e">
        <f>'[9]15 Yr. Cash Flow'!#REF!</f>
        <v>#REF!</v>
      </c>
      <c r="ENM9" s="354" t="e">
        <f>'[9]15 Yr. Cash Flow'!#REF!</f>
        <v>#REF!</v>
      </c>
      <c r="ENO9" s="354" t="e">
        <f>'[9]15 Yr. Cash Flow'!#REF!</f>
        <v>#REF!</v>
      </c>
      <c r="ENQ9" s="354" t="e">
        <f>'[9]15 Yr. Cash Flow'!#REF!</f>
        <v>#REF!</v>
      </c>
      <c r="ENS9" s="354" t="e">
        <f>'[9]15 Yr. Cash Flow'!#REF!</f>
        <v>#REF!</v>
      </c>
      <c r="ENU9" s="354" t="e">
        <f>'[9]15 Yr. Cash Flow'!#REF!</f>
        <v>#REF!</v>
      </c>
      <c r="ENW9" s="354" t="e">
        <f>'[9]15 Yr. Cash Flow'!#REF!</f>
        <v>#REF!</v>
      </c>
      <c r="ENY9" s="354" t="e">
        <f>'[9]15 Yr. Cash Flow'!#REF!</f>
        <v>#REF!</v>
      </c>
      <c r="EOA9" s="354" t="e">
        <f>'[9]15 Yr. Cash Flow'!#REF!</f>
        <v>#REF!</v>
      </c>
      <c r="EOC9" s="354" t="e">
        <f>'[9]15 Yr. Cash Flow'!#REF!</f>
        <v>#REF!</v>
      </c>
      <c r="EOE9" s="354" t="e">
        <f>'[9]15 Yr. Cash Flow'!#REF!</f>
        <v>#REF!</v>
      </c>
      <c r="EOG9" s="354" t="e">
        <f>'[9]15 Yr. Cash Flow'!#REF!</f>
        <v>#REF!</v>
      </c>
      <c r="EOI9" s="354" t="e">
        <f>'[9]15 Yr. Cash Flow'!#REF!</f>
        <v>#REF!</v>
      </c>
      <c r="EOK9" s="354" t="e">
        <f>'[9]15 Yr. Cash Flow'!#REF!</f>
        <v>#REF!</v>
      </c>
      <c r="EOM9" s="354" t="e">
        <f>'[9]15 Yr. Cash Flow'!#REF!</f>
        <v>#REF!</v>
      </c>
      <c r="EOO9" s="354" t="e">
        <f>'[9]15 Yr. Cash Flow'!#REF!</f>
        <v>#REF!</v>
      </c>
      <c r="EOQ9" s="354" t="e">
        <f>'[9]15 Yr. Cash Flow'!#REF!</f>
        <v>#REF!</v>
      </c>
      <c r="EOS9" s="354" t="e">
        <f>'[9]15 Yr. Cash Flow'!#REF!</f>
        <v>#REF!</v>
      </c>
      <c r="EOU9" s="354" t="e">
        <f>'[9]15 Yr. Cash Flow'!#REF!</f>
        <v>#REF!</v>
      </c>
      <c r="EOW9" s="354" t="e">
        <f>'[9]15 Yr. Cash Flow'!#REF!</f>
        <v>#REF!</v>
      </c>
      <c r="EOY9" s="354" t="e">
        <f>'[9]15 Yr. Cash Flow'!#REF!</f>
        <v>#REF!</v>
      </c>
      <c r="EPA9" s="354" t="e">
        <f>'[9]15 Yr. Cash Flow'!#REF!</f>
        <v>#REF!</v>
      </c>
      <c r="EPC9" s="354" t="e">
        <f>'[9]15 Yr. Cash Flow'!#REF!</f>
        <v>#REF!</v>
      </c>
      <c r="EPE9" s="354" t="e">
        <f>'[9]15 Yr. Cash Flow'!#REF!</f>
        <v>#REF!</v>
      </c>
      <c r="EPG9" s="354" t="e">
        <f>'[9]15 Yr. Cash Flow'!#REF!</f>
        <v>#REF!</v>
      </c>
      <c r="EPI9" s="354" t="e">
        <f>'[9]15 Yr. Cash Flow'!#REF!</f>
        <v>#REF!</v>
      </c>
      <c r="EPK9" s="354" t="e">
        <f>'[9]15 Yr. Cash Flow'!#REF!</f>
        <v>#REF!</v>
      </c>
      <c r="EPM9" s="354" t="e">
        <f>'[9]15 Yr. Cash Flow'!#REF!</f>
        <v>#REF!</v>
      </c>
      <c r="EPO9" s="354" t="e">
        <f>'[9]15 Yr. Cash Flow'!#REF!</f>
        <v>#REF!</v>
      </c>
      <c r="EPQ9" s="354" t="e">
        <f>'[9]15 Yr. Cash Flow'!#REF!</f>
        <v>#REF!</v>
      </c>
      <c r="EPS9" s="354" t="e">
        <f>'[9]15 Yr. Cash Flow'!#REF!</f>
        <v>#REF!</v>
      </c>
      <c r="EPU9" s="354" t="e">
        <f>'[9]15 Yr. Cash Flow'!#REF!</f>
        <v>#REF!</v>
      </c>
      <c r="EPW9" s="354" t="e">
        <f>'[9]15 Yr. Cash Flow'!#REF!</f>
        <v>#REF!</v>
      </c>
      <c r="EPY9" s="354" t="e">
        <f>'[9]15 Yr. Cash Flow'!#REF!</f>
        <v>#REF!</v>
      </c>
      <c r="EQA9" s="354" t="e">
        <f>'[9]15 Yr. Cash Flow'!#REF!</f>
        <v>#REF!</v>
      </c>
      <c r="EQC9" s="354" t="e">
        <f>'[9]15 Yr. Cash Flow'!#REF!</f>
        <v>#REF!</v>
      </c>
      <c r="EQE9" s="354" t="e">
        <f>'[9]15 Yr. Cash Flow'!#REF!</f>
        <v>#REF!</v>
      </c>
      <c r="EQG9" s="354" t="e">
        <f>'[9]15 Yr. Cash Flow'!#REF!</f>
        <v>#REF!</v>
      </c>
      <c r="EQI9" s="354" t="e">
        <f>'[9]15 Yr. Cash Flow'!#REF!</f>
        <v>#REF!</v>
      </c>
      <c r="EQK9" s="354" t="e">
        <f>'[9]15 Yr. Cash Flow'!#REF!</f>
        <v>#REF!</v>
      </c>
      <c r="EQM9" s="354" t="e">
        <f>'[9]15 Yr. Cash Flow'!#REF!</f>
        <v>#REF!</v>
      </c>
      <c r="EQO9" s="354" t="e">
        <f>'[9]15 Yr. Cash Flow'!#REF!</f>
        <v>#REF!</v>
      </c>
      <c r="EQQ9" s="354" t="e">
        <f>'[9]15 Yr. Cash Flow'!#REF!</f>
        <v>#REF!</v>
      </c>
      <c r="EQS9" s="354" t="e">
        <f>'[9]15 Yr. Cash Flow'!#REF!</f>
        <v>#REF!</v>
      </c>
      <c r="EQU9" s="354" t="e">
        <f>'[9]15 Yr. Cash Flow'!#REF!</f>
        <v>#REF!</v>
      </c>
      <c r="EQW9" s="354" t="e">
        <f>'[9]15 Yr. Cash Flow'!#REF!</f>
        <v>#REF!</v>
      </c>
      <c r="EQY9" s="354" t="e">
        <f>'[9]15 Yr. Cash Flow'!#REF!</f>
        <v>#REF!</v>
      </c>
      <c r="ERA9" s="354" t="e">
        <f>'[9]15 Yr. Cash Flow'!#REF!</f>
        <v>#REF!</v>
      </c>
      <c r="ERC9" s="354" t="e">
        <f>'[9]15 Yr. Cash Flow'!#REF!</f>
        <v>#REF!</v>
      </c>
      <c r="ERE9" s="354" t="e">
        <f>'[9]15 Yr. Cash Flow'!#REF!</f>
        <v>#REF!</v>
      </c>
      <c r="ERG9" s="354" t="e">
        <f>'[9]15 Yr. Cash Flow'!#REF!</f>
        <v>#REF!</v>
      </c>
      <c r="ERI9" s="354" t="e">
        <f>'[9]15 Yr. Cash Flow'!#REF!</f>
        <v>#REF!</v>
      </c>
      <c r="ERK9" s="354" t="e">
        <f>'[9]15 Yr. Cash Flow'!#REF!</f>
        <v>#REF!</v>
      </c>
      <c r="ERM9" s="354" t="e">
        <f>'[9]15 Yr. Cash Flow'!#REF!</f>
        <v>#REF!</v>
      </c>
      <c r="ERO9" s="354" t="e">
        <f>'[9]15 Yr. Cash Flow'!#REF!</f>
        <v>#REF!</v>
      </c>
      <c r="ERQ9" s="354" t="e">
        <f>'[9]15 Yr. Cash Flow'!#REF!</f>
        <v>#REF!</v>
      </c>
      <c r="ERS9" s="354" t="e">
        <f>'[9]15 Yr. Cash Flow'!#REF!</f>
        <v>#REF!</v>
      </c>
      <c r="ERU9" s="354" t="e">
        <f>'[9]15 Yr. Cash Flow'!#REF!</f>
        <v>#REF!</v>
      </c>
      <c r="ERW9" s="354" t="e">
        <f>'[9]15 Yr. Cash Flow'!#REF!</f>
        <v>#REF!</v>
      </c>
      <c r="ERY9" s="354" t="e">
        <f>'[9]15 Yr. Cash Flow'!#REF!</f>
        <v>#REF!</v>
      </c>
      <c r="ESA9" s="354" t="e">
        <f>'[9]15 Yr. Cash Flow'!#REF!</f>
        <v>#REF!</v>
      </c>
      <c r="ESC9" s="354" t="e">
        <f>'[9]15 Yr. Cash Flow'!#REF!</f>
        <v>#REF!</v>
      </c>
      <c r="ESE9" s="354" t="e">
        <f>'[9]15 Yr. Cash Flow'!#REF!</f>
        <v>#REF!</v>
      </c>
      <c r="ESG9" s="354" t="e">
        <f>'[9]15 Yr. Cash Flow'!#REF!</f>
        <v>#REF!</v>
      </c>
      <c r="ESI9" s="354" t="e">
        <f>'[9]15 Yr. Cash Flow'!#REF!</f>
        <v>#REF!</v>
      </c>
      <c r="ESK9" s="354" t="e">
        <f>'[9]15 Yr. Cash Flow'!#REF!</f>
        <v>#REF!</v>
      </c>
      <c r="ESM9" s="354" t="e">
        <f>'[9]15 Yr. Cash Flow'!#REF!</f>
        <v>#REF!</v>
      </c>
      <c r="ESO9" s="354" t="e">
        <f>'[9]15 Yr. Cash Flow'!#REF!</f>
        <v>#REF!</v>
      </c>
      <c r="ESQ9" s="354" t="e">
        <f>'[9]15 Yr. Cash Flow'!#REF!</f>
        <v>#REF!</v>
      </c>
      <c r="ESS9" s="354" t="e">
        <f>'[9]15 Yr. Cash Flow'!#REF!</f>
        <v>#REF!</v>
      </c>
      <c r="ESU9" s="354" t="e">
        <f>'[9]15 Yr. Cash Flow'!#REF!</f>
        <v>#REF!</v>
      </c>
      <c r="ESW9" s="354" t="e">
        <f>'[9]15 Yr. Cash Flow'!#REF!</f>
        <v>#REF!</v>
      </c>
      <c r="ESY9" s="354" t="e">
        <f>'[9]15 Yr. Cash Flow'!#REF!</f>
        <v>#REF!</v>
      </c>
      <c r="ETA9" s="354" t="e">
        <f>'[9]15 Yr. Cash Flow'!#REF!</f>
        <v>#REF!</v>
      </c>
      <c r="ETC9" s="354" t="e">
        <f>'[9]15 Yr. Cash Flow'!#REF!</f>
        <v>#REF!</v>
      </c>
      <c r="ETE9" s="354" t="e">
        <f>'[9]15 Yr. Cash Flow'!#REF!</f>
        <v>#REF!</v>
      </c>
      <c r="ETG9" s="354" t="e">
        <f>'[9]15 Yr. Cash Flow'!#REF!</f>
        <v>#REF!</v>
      </c>
      <c r="ETI9" s="354" t="e">
        <f>'[9]15 Yr. Cash Flow'!#REF!</f>
        <v>#REF!</v>
      </c>
      <c r="ETK9" s="354" t="e">
        <f>'[9]15 Yr. Cash Flow'!#REF!</f>
        <v>#REF!</v>
      </c>
      <c r="ETM9" s="354" t="e">
        <f>'[9]15 Yr. Cash Flow'!#REF!</f>
        <v>#REF!</v>
      </c>
      <c r="ETO9" s="354" t="e">
        <f>'[9]15 Yr. Cash Flow'!#REF!</f>
        <v>#REF!</v>
      </c>
      <c r="ETQ9" s="354" t="e">
        <f>'[9]15 Yr. Cash Flow'!#REF!</f>
        <v>#REF!</v>
      </c>
      <c r="ETS9" s="354" t="e">
        <f>'[9]15 Yr. Cash Flow'!#REF!</f>
        <v>#REF!</v>
      </c>
      <c r="ETU9" s="354" t="e">
        <f>'[9]15 Yr. Cash Flow'!#REF!</f>
        <v>#REF!</v>
      </c>
      <c r="ETW9" s="354" t="e">
        <f>'[9]15 Yr. Cash Flow'!#REF!</f>
        <v>#REF!</v>
      </c>
      <c r="ETY9" s="354" t="e">
        <f>'[9]15 Yr. Cash Flow'!#REF!</f>
        <v>#REF!</v>
      </c>
      <c r="EUA9" s="354" t="e">
        <f>'[9]15 Yr. Cash Flow'!#REF!</f>
        <v>#REF!</v>
      </c>
      <c r="EUC9" s="354" t="e">
        <f>'[9]15 Yr. Cash Flow'!#REF!</f>
        <v>#REF!</v>
      </c>
      <c r="EUE9" s="354" t="e">
        <f>'[9]15 Yr. Cash Flow'!#REF!</f>
        <v>#REF!</v>
      </c>
      <c r="EUG9" s="354" t="e">
        <f>'[9]15 Yr. Cash Flow'!#REF!</f>
        <v>#REF!</v>
      </c>
      <c r="EUI9" s="354" t="e">
        <f>'[9]15 Yr. Cash Flow'!#REF!</f>
        <v>#REF!</v>
      </c>
      <c r="EUK9" s="354" t="e">
        <f>'[9]15 Yr. Cash Flow'!#REF!</f>
        <v>#REF!</v>
      </c>
      <c r="EUM9" s="354" t="e">
        <f>'[9]15 Yr. Cash Flow'!#REF!</f>
        <v>#REF!</v>
      </c>
      <c r="EUO9" s="354" t="e">
        <f>'[9]15 Yr. Cash Flow'!#REF!</f>
        <v>#REF!</v>
      </c>
      <c r="EUQ9" s="354" t="e">
        <f>'[9]15 Yr. Cash Flow'!#REF!</f>
        <v>#REF!</v>
      </c>
      <c r="EUS9" s="354" t="e">
        <f>'[9]15 Yr. Cash Flow'!#REF!</f>
        <v>#REF!</v>
      </c>
      <c r="EUU9" s="354" t="e">
        <f>'[9]15 Yr. Cash Flow'!#REF!</f>
        <v>#REF!</v>
      </c>
      <c r="EUW9" s="354" t="e">
        <f>'[9]15 Yr. Cash Flow'!#REF!</f>
        <v>#REF!</v>
      </c>
      <c r="EUY9" s="354" t="e">
        <f>'[9]15 Yr. Cash Flow'!#REF!</f>
        <v>#REF!</v>
      </c>
      <c r="EVA9" s="354" t="e">
        <f>'[9]15 Yr. Cash Flow'!#REF!</f>
        <v>#REF!</v>
      </c>
      <c r="EVC9" s="354" t="e">
        <f>'[9]15 Yr. Cash Flow'!#REF!</f>
        <v>#REF!</v>
      </c>
      <c r="EVE9" s="354" t="e">
        <f>'[9]15 Yr. Cash Flow'!#REF!</f>
        <v>#REF!</v>
      </c>
      <c r="EVG9" s="354" t="e">
        <f>'[9]15 Yr. Cash Flow'!#REF!</f>
        <v>#REF!</v>
      </c>
      <c r="EVI9" s="354" t="e">
        <f>'[9]15 Yr. Cash Flow'!#REF!</f>
        <v>#REF!</v>
      </c>
      <c r="EVK9" s="354" t="e">
        <f>'[9]15 Yr. Cash Flow'!#REF!</f>
        <v>#REF!</v>
      </c>
      <c r="EVM9" s="354" t="e">
        <f>'[9]15 Yr. Cash Flow'!#REF!</f>
        <v>#REF!</v>
      </c>
      <c r="EVO9" s="354" t="e">
        <f>'[9]15 Yr. Cash Flow'!#REF!</f>
        <v>#REF!</v>
      </c>
      <c r="EVQ9" s="354" t="e">
        <f>'[9]15 Yr. Cash Flow'!#REF!</f>
        <v>#REF!</v>
      </c>
      <c r="EVS9" s="354" t="e">
        <f>'[9]15 Yr. Cash Flow'!#REF!</f>
        <v>#REF!</v>
      </c>
      <c r="EVU9" s="354" t="e">
        <f>'[9]15 Yr. Cash Flow'!#REF!</f>
        <v>#REF!</v>
      </c>
      <c r="EVW9" s="354" t="e">
        <f>'[9]15 Yr. Cash Flow'!#REF!</f>
        <v>#REF!</v>
      </c>
      <c r="EVY9" s="354" t="e">
        <f>'[9]15 Yr. Cash Flow'!#REF!</f>
        <v>#REF!</v>
      </c>
      <c r="EWA9" s="354" t="e">
        <f>'[9]15 Yr. Cash Flow'!#REF!</f>
        <v>#REF!</v>
      </c>
      <c r="EWC9" s="354" t="e">
        <f>'[9]15 Yr. Cash Flow'!#REF!</f>
        <v>#REF!</v>
      </c>
      <c r="EWE9" s="354" t="e">
        <f>'[9]15 Yr. Cash Flow'!#REF!</f>
        <v>#REF!</v>
      </c>
      <c r="EWG9" s="354" t="e">
        <f>'[9]15 Yr. Cash Flow'!#REF!</f>
        <v>#REF!</v>
      </c>
      <c r="EWI9" s="354" t="e">
        <f>'[9]15 Yr. Cash Flow'!#REF!</f>
        <v>#REF!</v>
      </c>
      <c r="EWK9" s="354" t="e">
        <f>'[9]15 Yr. Cash Flow'!#REF!</f>
        <v>#REF!</v>
      </c>
      <c r="EWM9" s="354" t="e">
        <f>'[9]15 Yr. Cash Flow'!#REF!</f>
        <v>#REF!</v>
      </c>
      <c r="EWO9" s="354" t="e">
        <f>'[9]15 Yr. Cash Flow'!#REF!</f>
        <v>#REF!</v>
      </c>
      <c r="EWQ9" s="354" t="e">
        <f>'[9]15 Yr. Cash Flow'!#REF!</f>
        <v>#REF!</v>
      </c>
      <c r="EWS9" s="354" t="e">
        <f>'[9]15 Yr. Cash Flow'!#REF!</f>
        <v>#REF!</v>
      </c>
      <c r="EWU9" s="354" t="e">
        <f>'[9]15 Yr. Cash Flow'!#REF!</f>
        <v>#REF!</v>
      </c>
      <c r="EWW9" s="354" t="e">
        <f>'[9]15 Yr. Cash Flow'!#REF!</f>
        <v>#REF!</v>
      </c>
      <c r="EWY9" s="354" t="e">
        <f>'[9]15 Yr. Cash Flow'!#REF!</f>
        <v>#REF!</v>
      </c>
      <c r="EXA9" s="354" t="e">
        <f>'[9]15 Yr. Cash Flow'!#REF!</f>
        <v>#REF!</v>
      </c>
      <c r="EXC9" s="354" t="e">
        <f>'[9]15 Yr. Cash Flow'!#REF!</f>
        <v>#REF!</v>
      </c>
      <c r="EXE9" s="354" t="e">
        <f>'[9]15 Yr. Cash Flow'!#REF!</f>
        <v>#REF!</v>
      </c>
      <c r="EXG9" s="354" t="e">
        <f>'[9]15 Yr. Cash Flow'!#REF!</f>
        <v>#REF!</v>
      </c>
      <c r="EXI9" s="354" t="e">
        <f>'[9]15 Yr. Cash Flow'!#REF!</f>
        <v>#REF!</v>
      </c>
      <c r="EXK9" s="354" t="e">
        <f>'[9]15 Yr. Cash Flow'!#REF!</f>
        <v>#REF!</v>
      </c>
      <c r="EXM9" s="354" t="e">
        <f>'[9]15 Yr. Cash Flow'!#REF!</f>
        <v>#REF!</v>
      </c>
      <c r="EXO9" s="354" t="e">
        <f>'[9]15 Yr. Cash Flow'!#REF!</f>
        <v>#REF!</v>
      </c>
      <c r="EXQ9" s="354" t="e">
        <f>'[9]15 Yr. Cash Flow'!#REF!</f>
        <v>#REF!</v>
      </c>
      <c r="EXS9" s="354" t="e">
        <f>'[9]15 Yr. Cash Flow'!#REF!</f>
        <v>#REF!</v>
      </c>
      <c r="EXU9" s="354" t="e">
        <f>'[9]15 Yr. Cash Flow'!#REF!</f>
        <v>#REF!</v>
      </c>
      <c r="EXW9" s="354" t="e">
        <f>'[9]15 Yr. Cash Flow'!#REF!</f>
        <v>#REF!</v>
      </c>
      <c r="EXY9" s="354" t="e">
        <f>'[9]15 Yr. Cash Flow'!#REF!</f>
        <v>#REF!</v>
      </c>
      <c r="EYA9" s="354" t="e">
        <f>'[9]15 Yr. Cash Flow'!#REF!</f>
        <v>#REF!</v>
      </c>
      <c r="EYC9" s="354" t="e">
        <f>'[9]15 Yr. Cash Flow'!#REF!</f>
        <v>#REF!</v>
      </c>
      <c r="EYE9" s="354" t="e">
        <f>'[9]15 Yr. Cash Flow'!#REF!</f>
        <v>#REF!</v>
      </c>
      <c r="EYG9" s="354" t="e">
        <f>'[9]15 Yr. Cash Flow'!#REF!</f>
        <v>#REF!</v>
      </c>
      <c r="EYI9" s="354" t="e">
        <f>'[9]15 Yr. Cash Flow'!#REF!</f>
        <v>#REF!</v>
      </c>
      <c r="EYK9" s="354" t="e">
        <f>'[9]15 Yr. Cash Flow'!#REF!</f>
        <v>#REF!</v>
      </c>
      <c r="EYM9" s="354" t="e">
        <f>'[9]15 Yr. Cash Flow'!#REF!</f>
        <v>#REF!</v>
      </c>
      <c r="EYO9" s="354" t="e">
        <f>'[9]15 Yr. Cash Flow'!#REF!</f>
        <v>#REF!</v>
      </c>
      <c r="EYQ9" s="354" t="e">
        <f>'[9]15 Yr. Cash Flow'!#REF!</f>
        <v>#REF!</v>
      </c>
      <c r="EYS9" s="354" t="e">
        <f>'[9]15 Yr. Cash Flow'!#REF!</f>
        <v>#REF!</v>
      </c>
      <c r="EYU9" s="354" t="e">
        <f>'[9]15 Yr. Cash Flow'!#REF!</f>
        <v>#REF!</v>
      </c>
      <c r="EYW9" s="354" t="e">
        <f>'[9]15 Yr. Cash Flow'!#REF!</f>
        <v>#REF!</v>
      </c>
      <c r="EYY9" s="354" t="e">
        <f>'[9]15 Yr. Cash Flow'!#REF!</f>
        <v>#REF!</v>
      </c>
      <c r="EZA9" s="354" t="e">
        <f>'[9]15 Yr. Cash Flow'!#REF!</f>
        <v>#REF!</v>
      </c>
      <c r="EZC9" s="354" t="e">
        <f>'[9]15 Yr. Cash Flow'!#REF!</f>
        <v>#REF!</v>
      </c>
      <c r="EZE9" s="354" t="e">
        <f>'[9]15 Yr. Cash Flow'!#REF!</f>
        <v>#REF!</v>
      </c>
      <c r="EZG9" s="354" t="e">
        <f>'[9]15 Yr. Cash Flow'!#REF!</f>
        <v>#REF!</v>
      </c>
      <c r="EZI9" s="354" t="e">
        <f>'[9]15 Yr. Cash Flow'!#REF!</f>
        <v>#REF!</v>
      </c>
      <c r="EZK9" s="354" t="e">
        <f>'[9]15 Yr. Cash Flow'!#REF!</f>
        <v>#REF!</v>
      </c>
      <c r="EZM9" s="354" t="e">
        <f>'[9]15 Yr. Cash Flow'!#REF!</f>
        <v>#REF!</v>
      </c>
      <c r="EZO9" s="354" t="e">
        <f>'[9]15 Yr. Cash Flow'!#REF!</f>
        <v>#REF!</v>
      </c>
      <c r="EZQ9" s="354" t="e">
        <f>'[9]15 Yr. Cash Flow'!#REF!</f>
        <v>#REF!</v>
      </c>
      <c r="EZS9" s="354" t="e">
        <f>'[9]15 Yr. Cash Flow'!#REF!</f>
        <v>#REF!</v>
      </c>
      <c r="EZU9" s="354" t="e">
        <f>'[9]15 Yr. Cash Flow'!#REF!</f>
        <v>#REF!</v>
      </c>
      <c r="EZW9" s="354" t="e">
        <f>'[9]15 Yr. Cash Flow'!#REF!</f>
        <v>#REF!</v>
      </c>
      <c r="EZY9" s="354" t="e">
        <f>'[9]15 Yr. Cash Flow'!#REF!</f>
        <v>#REF!</v>
      </c>
      <c r="FAA9" s="354" t="e">
        <f>'[9]15 Yr. Cash Flow'!#REF!</f>
        <v>#REF!</v>
      </c>
      <c r="FAC9" s="354" t="e">
        <f>'[9]15 Yr. Cash Flow'!#REF!</f>
        <v>#REF!</v>
      </c>
      <c r="FAE9" s="354" t="e">
        <f>'[9]15 Yr. Cash Flow'!#REF!</f>
        <v>#REF!</v>
      </c>
      <c r="FAG9" s="354" t="e">
        <f>'[9]15 Yr. Cash Flow'!#REF!</f>
        <v>#REF!</v>
      </c>
      <c r="FAI9" s="354" t="e">
        <f>'[9]15 Yr. Cash Flow'!#REF!</f>
        <v>#REF!</v>
      </c>
      <c r="FAK9" s="354" t="e">
        <f>'[9]15 Yr. Cash Flow'!#REF!</f>
        <v>#REF!</v>
      </c>
      <c r="FAM9" s="354" t="e">
        <f>'[9]15 Yr. Cash Flow'!#REF!</f>
        <v>#REF!</v>
      </c>
      <c r="FAO9" s="354" t="e">
        <f>'[9]15 Yr. Cash Flow'!#REF!</f>
        <v>#REF!</v>
      </c>
      <c r="FAQ9" s="354" t="e">
        <f>'[9]15 Yr. Cash Flow'!#REF!</f>
        <v>#REF!</v>
      </c>
      <c r="FAS9" s="354" t="e">
        <f>'[9]15 Yr. Cash Flow'!#REF!</f>
        <v>#REF!</v>
      </c>
      <c r="FAU9" s="354" t="e">
        <f>'[9]15 Yr. Cash Flow'!#REF!</f>
        <v>#REF!</v>
      </c>
      <c r="FAW9" s="354" t="e">
        <f>'[9]15 Yr. Cash Flow'!#REF!</f>
        <v>#REF!</v>
      </c>
      <c r="FAY9" s="354" t="e">
        <f>'[9]15 Yr. Cash Flow'!#REF!</f>
        <v>#REF!</v>
      </c>
      <c r="FBA9" s="354" t="e">
        <f>'[9]15 Yr. Cash Flow'!#REF!</f>
        <v>#REF!</v>
      </c>
      <c r="FBC9" s="354" t="e">
        <f>'[9]15 Yr. Cash Flow'!#REF!</f>
        <v>#REF!</v>
      </c>
      <c r="FBE9" s="354" t="e">
        <f>'[9]15 Yr. Cash Flow'!#REF!</f>
        <v>#REF!</v>
      </c>
      <c r="FBG9" s="354" t="e">
        <f>'[9]15 Yr. Cash Flow'!#REF!</f>
        <v>#REF!</v>
      </c>
      <c r="FBI9" s="354" t="e">
        <f>'[9]15 Yr. Cash Flow'!#REF!</f>
        <v>#REF!</v>
      </c>
      <c r="FBK9" s="354" t="e">
        <f>'[9]15 Yr. Cash Flow'!#REF!</f>
        <v>#REF!</v>
      </c>
      <c r="FBM9" s="354" t="e">
        <f>'[9]15 Yr. Cash Flow'!#REF!</f>
        <v>#REF!</v>
      </c>
      <c r="FBO9" s="354" t="e">
        <f>'[9]15 Yr. Cash Flow'!#REF!</f>
        <v>#REF!</v>
      </c>
      <c r="FBQ9" s="354" t="e">
        <f>'[9]15 Yr. Cash Flow'!#REF!</f>
        <v>#REF!</v>
      </c>
      <c r="FBS9" s="354" t="e">
        <f>'[9]15 Yr. Cash Flow'!#REF!</f>
        <v>#REF!</v>
      </c>
      <c r="FBU9" s="354" t="e">
        <f>'[9]15 Yr. Cash Flow'!#REF!</f>
        <v>#REF!</v>
      </c>
      <c r="FBW9" s="354" t="e">
        <f>'[9]15 Yr. Cash Flow'!#REF!</f>
        <v>#REF!</v>
      </c>
      <c r="FBY9" s="354" t="e">
        <f>'[9]15 Yr. Cash Flow'!#REF!</f>
        <v>#REF!</v>
      </c>
      <c r="FCA9" s="354" t="e">
        <f>'[9]15 Yr. Cash Flow'!#REF!</f>
        <v>#REF!</v>
      </c>
      <c r="FCC9" s="354" t="e">
        <f>'[9]15 Yr. Cash Flow'!#REF!</f>
        <v>#REF!</v>
      </c>
      <c r="FCE9" s="354" t="e">
        <f>'[9]15 Yr. Cash Flow'!#REF!</f>
        <v>#REF!</v>
      </c>
      <c r="FCG9" s="354" t="e">
        <f>'[9]15 Yr. Cash Flow'!#REF!</f>
        <v>#REF!</v>
      </c>
      <c r="FCI9" s="354" t="e">
        <f>'[9]15 Yr. Cash Flow'!#REF!</f>
        <v>#REF!</v>
      </c>
      <c r="FCK9" s="354" t="e">
        <f>'[9]15 Yr. Cash Flow'!#REF!</f>
        <v>#REF!</v>
      </c>
      <c r="FCM9" s="354" t="e">
        <f>'[9]15 Yr. Cash Flow'!#REF!</f>
        <v>#REF!</v>
      </c>
      <c r="FCO9" s="354" t="e">
        <f>'[9]15 Yr. Cash Flow'!#REF!</f>
        <v>#REF!</v>
      </c>
      <c r="FCQ9" s="354" t="e">
        <f>'[9]15 Yr. Cash Flow'!#REF!</f>
        <v>#REF!</v>
      </c>
      <c r="FCS9" s="354" t="e">
        <f>'[9]15 Yr. Cash Flow'!#REF!</f>
        <v>#REF!</v>
      </c>
      <c r="FCU9" s="354" t="e">
        <f>'[9]15 Yr. Cash Flow'!#REF!</f>
        <v>#REF!</v>
      </c>
      <c r="FCW9" s="354" t="e">
        <f>'[9]15 Yr. Cash Flow'!#REF!</f>
        <v>#REF!</v>
      </c>
      <c r="FCY9" s="354" t="e">
        <f>'[9]15 Yr. Cash Flow'!#REF!</f>
        <v>#REF!</v>
      </c>
      <c r="FDA9" s="354" t="e">
        <f>'[9]15 Yr. Cash Flow'!#REF!</f>
        <v>#REF!</v>
      </c>
      <c r="FDC9" s="354" t="e">
        <f>'[9]15 Yr. Cash Flow'!#REF!</f>
        <v>#REF!</v>
      </c>
      <c r="FDE9" s="354" t="e">
        <f>'[9]15 Yr. Cash Flow'!#REF!</f>
        <v>#REF!</v>
      </c>
      <c r="FDG9" s="354" t="e">
        <f>'[9]15 Yr. Cash Flow'!#REF!</f>
        <v>#REF!</v>
      </c>
      <c r="FDI9" s="354" t="e">
        <f>'[9]15 Yr. Cash Flow'!#REF!</f>
        <v>#REF!</v>
      </c>
      <c r="FDK9" s="354" t="e">
        <f>'[9]15 Yr. Cash Flow'!#REF!</f>
        <v>#REF!</v>
      </c>
      <c r="FDM9" s="354" t="e">
        <f>'[9]15 Yr. Cash Flow'!#REF!</f>
        <v>#REF!</v>
      </c>
      <c r="FDO9" s="354" t="e">
        <f>'[9]15 Yr. Cash Flow'!#REF!</f>
        <v>#REF!</v>
      </c>
      <c r="FDQ9" s="354" t="e">
        <f>'[9]15 Yr. Cash Flow'!#REF!</f>
        <v>#REF!</v>
      </c>
      <c r="FDS9" s="354" t="e">
        <f>'[9]15 Yr. Cash Flow'!#REF!</f>
        <v>#REF!</v>
      </c>
      <c r="FDU9" s="354" t="e">
        <f>'[9]15 Yr. Cash Flow'!#REF!</f>
        <v>#REF!</v>
      </c>
      <c r="FDW9" s="354" t="e">
        <f>'[9]15 Yr. Cash Flow'!#REF!</f>
        <v>#REF!</v>
      </c>
      <c r="FDY9" s="354" t="e">
        <f>'[9]15 Yr. Cash Flow'!#REF!</f>
        <v>#REF!</v>
      </c>
      <c r="FEA9" s="354" t="e">
        <f>'[9]15 Yr. Cash Flow'!#REF!</f>
        <v>#REF!</v>
      </c>
      <c r="FEC9" s="354" t="e">
        <f>'[9]15 Yr. Cash Flow'!#REF!</f>
        <v>#REF!</v>
      </c>
      <c r="FEE9" s="354" t="e">
        <f>'[9]15 Yr. Cash Flow'!#REF!</f>
        <v>#REF!</v>
      </c>
      <c r="FEG9" s="354" t="e">
        <f>'[9]15 Yr. Cash Flow'!#REF!</f>
        <v>#REF!</v>
      </c>
      <c r="FEI9" s="354" t="e">
        <f>'[9]15 Yr. Cash Flow'!#REF!</f>
        <v>#REF!</v>
      </c>
      <c r="FEK9" s="354" t="e">
        <f>'[9]15 Yr. Cash Flow'!#REF!</f>
        <v>#REF!</v>
      </c>
      <c r="FEM9" s="354" t="e">
        <f>'[9]15 Yr. Cash Flow'!#REF!</f>
        <v>#REF!</v>
      </c>
      <c r="FEO9" s="354" t="e">
        <f>'[9]15 Yr. Cash Flow'!#REF!</f>
        <v>#REF!</v>
      </c>
      <c r="FEQ9" s="354" t="e">
        <f>'[9]15 Yr. Cash Flow'!#REF!</f>
        <v>#REF!</v>
      </c>
      <c r="FES9" s="354" t="e">
        <f>'[9]15 Yr. Cash Flow'!#REF!</f>
        <v>#REF!</v>
      </c>
      <c r="FEU9" s="354" t="e">
        <f>'[9]15 Yr. Cash Flow'!#REF!</f>
        <v>#REF!</v>
      </c>
      <c r="FEW9" s="354" t="e">
        <f>'[9]15 Yr. Cash Flow'!#REF!</f>
        <v>#REF!</v>
      </c>
      <c r="FEY9" s="354" t="e">
        <f>'[9]15 Yr. Cash Flow'!#REF!</f>
        <v>#REF!</v>
      </c>
      <c r="FFA9" s="354" t="e">
        <f>'[9]15 Yr. Cash Flow'!#REF!</f>
        <v>#REF!</v>
      </c>
      <c r="FFC9" s="354" t="e">
        <f>'[9]15 Yr. Cash Flow'!#REF!</f>
        <v>#REF!</v>
      </c>
      <c r="FFE9" s="354" t="e">
        <f>'[9]15 Yr. Cash Flow'!#REF!</f>
        <v>#REF!</v>
      </c>
      <c r="FFG9" s="354" t="e">
        <f>'[9]15 Yr. Cash Flow'!#REF!</f>
        <v>#REF!</v>
      </c>
      <c r="FFI9" s="354" t="e">
        <f>'[9]15 Yr. Cash Flow'!#REF!</f>
        <v>#REF!</v>
      </c>
      <c r="FFK9" s="354" t="e">
        <f>'[9]15 Yr. Cash Flow'!#REF!</f>
        <v>#REF!</v>
      </c>
      <c r="FFM9" s="354" t="e">
        <f>'[9]15 Yr. Cash Flow'!#REF!</f>
        <v>#REF!</v>
      </c>
      <c r="FFO9" s="354" t="e">
        <f>'[9]15 Yr. Cash Flow'!#REF!</f>
        <v>#REF!</v>
      </c>
      <c r="FFQ9" s="354" t="e">
        <f>'[9]15 Yr. Cash Flow'!#REF!</f>
        <v>#REF!</v>
      </c>
      <c r="FFS9" s="354" t="e">
        <f>'[9]15 Yr. Cash Flow'!#REF!</f>
        <v>#REF!</v>
      </c>
      <c r="FFU9" s="354" t="e">
        <f>'[9]15 Yr. Cash Flow'!#REF!</f>
        <v>#REF!</v>
      </c>
      <c r="FFW9" s="354" t="e">
        <f>'[9]15 Yr. Cash Flow'!#REF!</f>
        <v>#REF!</v>
      </c>
      <c r="FFY9" s="354" t="e">
        <f>'[9]15 Yr. Cash Flow'!#REF!</f>
        <v>#REF!</v>
      </c>
      <c r="FGA9" s="354" t="e">
        <f>'[9]15 Yr. Cash Flow'!#REF!</f>
        <v>#REF!</v>
      </c>
      <c r="FGC9" s="354" t="e">
        <f>'[9]15 Yr. Cash Flow'!#REF!</f>
        <v>#REF!</v>
      </c>
      <c r="FGE9" s="354" t="e">
        <f>'[9]15 Yr. Cash Flow'!#REF!</f>
        <v>#REF!</v>
      </c>
      <c r="FGG9" s="354" t="e">
        <f>'[9]15 Yr. Cash Flow'!#REF!</f>
        <v>#REF!</v>
      </c>
      <c r="FGI9" s="354" t="e">
        <f>'[9]15 Yr. Cash Flow'!#REF!</f>
        <v>#REF!</v>
      </c>
      <c r="FGK9" s="354" t="e">
        <f>'[9]15 Yr. Cash Flow'!#REF!</f>
        <v>#REF!</v>
      </c>
      <c r="FGM9" s="354" t="e">
        <f>'[9]15 Yr. Cash Flow'!#REF!</f>
        <v>#REF!</v>
      </c>
      <c r="FGO9" s="354" t="e">
        <f>'[9]15 Yr. Cash Flow'!#REF!</f>
        <v>#REF!</v>
      </c>
      <c r="FGQ9" s="354" t="e">
        <f>'[9]15 Yr. Cash Flow'!#REF!</f>
        <v>#REF!</v>
      </c>
      <c r="FGS9" s="354" t="e">
        <f>'[9]15 Yr. Cash Flow'!#REF!</f>
        <v>#REF!</v>
      </c>
      <c r="FGU9" s="354" t="e">
        <f>'[9]15 Yr. Cash Flow'!#REF!</f>
        <v>#REF!</v>
      </c>
      <c r="FGW9" s="354" t="e">
        <f>'[9]15 Yr. Cash Flow'!#REF!</f>
        <v>#REF!</v>
      </c>
      <c r="FGY9" s="354" t="e">
        <f>'[9]15 Yr. Cash Flow'!#REF!</f>
        <v>#REF!</v>
      </c>
      <c r="FHA9" s="354" t="e">
        <f>'[9]15 Yr. Cash Flow'!#REF!</f>
        <v>#REF!</v>
      </c>
      <c r="FHC9" s="354" t="e">
        <f>'[9]15 Yr. Cash Flow'!#REF!</f>
        <v>#REF!</v>
      </c>
      <c r="FHE9" s="354" t="e">
        <f>'[9]15 Yr. Cash Flow'!#REF!</f>
        <v>#REF!</v>
      </c>
      <c r="FHG9" s="354" t="e">
        <f>'[9]15 Yr. Cash Flow'!#REF!</f>
        <v>#REF!</v>
      </c>
      <c r="FHI9" s="354" t="e">
        <f>'[9]15 Yr. Cash Flow'!#REF!</f>
        <v>#REF!</v>
      </c>
      <c r="FHK9" s="354" t="e">
        <f>'[9]15 Yr. Cash Flow'!#REF!</f>
        <v>#REF!</v>
      </c>
      <c r="FHM9" s="354" t="e">
        <f>'[9]15 Yr. Cash Flow'!#REF!</f>
        <v>#REF!</v>
      </c>
      <c r="FHO9" s="354" t="e">
        <f>'[9]15 Yr. Cash Flow'!#REF!</f>
        <v>#REF!</v>
      </c>
      <c r="FHQ9" s="354" t="e">
        <f>'[9]15 Yr. Cash Flow'!#REF!</f>
        <v>#REF!</v>
      </c>
      <c r="FHS9" s="354" t="e">
        <f>'[9]15 Yr. Cash Flow'!#REF!</f>
        <v>#REF!</v>
      </c>
      <c r="FHU9" s="354" t="e">
        <f>'[9]15 Yr. Cash Flow'!#REF!</f>
        <v>#REF!</v>
      </c>
      <c r="FHW9" s="354" t="e">
        <f>'[9]15 Yr. Cash Flow'!#REF!</f>
        <v>#REF!</v>
      </c>
      <c r="FHY9" s="354" t="e">
        <f>'[9]15 Yr. Cash Flow'!#REF!</f>
        <v>#REF!</v>
      </c>
      <c r="FIA9" s="354" t="e">
        <f>'[9]15 Yr. Cash Flow'!#REF!</f>
        <v>#REF!</v>
      </c>
      <c r="FIC9" s="354" t="e">
        <f>'[9]15 Yr. Cash Flow'!#REF!</f>
        <v>#REF!</v>
      </c>
      <c r="FIE9" s="354" t="e">
        <f>'[9]15 Yr. Cash Flow'!#REF!</f>
        <v>#REF!</v>
      </c>
      <c r="FIG9" s="354" t="e">
        <f>'[9]15 Yr. Cash Flow'!#REF!</f>
        <v>#REF!</v>
      </c>
      <c r="FII9" s="354" t="e">
        <f>'[9]15 Yr. Cash Flow'!#REF!</f>
        <v>#REF!</v>
      </c>
      <c r="FIK9" s="354" t="e">
        <f>'[9]15 Yr. Cash Flow'!#REF!</f>
        <v>#REF!</v>
      </c>
      <c r="FIM9" s="354" t="e">
        <f>'[9]15 Yr. Cash Flow'!#REF!</f>
        <v>#REF!</v>
      </c>
      <c r="FIO9" s="354" t="e">
        <f>'[9]15 Yr. Cash Flow'!#REF!</f>
        <v>#REF!</v>
      </c>
      <c r="FIQ9" s="354" t="e">
        <f>'[9]15 Yr. Cash Flow'!#REF!</f>
        <v>#REF!</v>
      </c>
      <c r="FIS9" s="354" t="e">
        <f>'[9]15 Yr. Cash Flow'!#REF!</f>
        <v>#REF!</v>
      </c>
      <c r="FIU9" s="354" t="e">
        <f>'[9]15 Yr. Cash Flow'!#REF!</f>
        <v>#REF!</v>
      </c>
      <c r="FIW9" s="354" t="e">
        <f>'[9]15 Yr. Cash Flow'!#REF!</f>
        <v>#REF!</v>
      </c>
      <c r="FIY9" s="354" t="e">
        <f>'[9]15 Yr. Cash Flow'!#REF!</f>
        <v>#REF!</v>
      </c>
      <c r="FJA9" s="354" t="e">
        <f>'[9]15 Yr. Cash Flow'!#REF!</f>
        <v>#REF!</v>
      </c>
      <c r="FJC9" s="354" t="e">
        <f>'[9]15 Yr. Cash Flow'!#REF!</f>
        <v>#REF!</v>
      </c>
      <c r="FJE9" s="354" t="e">
        <f>'[9]15 Yr. Cash Flow'!#REF!</f>
        <v>#REF!</v>
      </c>
      <c r="FJG9" s="354" t="e">
        <f>'[9]15 Yr. Cash Flow'!#REF!</f>
        <v>#REF!</v>
      </c>
      <c r="FJI9" s="354" t="e">
        <f>'[9]15 Yr. Cash Flow'!#REF!</f>
        <v>#REF!</v>
      </c>
      <c r="FJK9" s="354" t="e">
        <f>'[9]15 Yr. Cash Flow'!#REF!</f>
        <v>#REF!</v>
      </c>
      <c r="FJM9" s="354" t="e">
        <f>'[9]15 Yr. Cash Flow'!#REF!</f>
        <v>#REF!</v>
      </c>
      <c r="FJO9" s="354" t="e">
        <f>'[9]15 Yr. Cash Flow'!#REF!</f>
        <v>#REF!</v>
      </c>
      <c r="FJQ9" s="354" t="e">
        <f>'[9]15 Yr. Cash Flow'!#REF!</f>
        <v>#REF!</v>
      </c>
      <c r="FJS9" s="354" t="e">
        <f>'[9]15 Yr. Cash Flow'!#REF!</f>
        <v>#REF!</v>
      </c>
      <c r="FJU9" s="354" t="e">
        <f>'[9]15 Yr. Cash Flow'!#REF!</f>
        <v>#REF!</v>
      </c>
      <c r="FJW9" s="354" t="e">
        <f>'[9]15 Yr. Cash Flow'!#REF!</f>
        <v>#REF!</v>
      </c>
      <c r="FJY9" s="354" t="e">
        <f>'[9]15 Yr. Cash Flow'!#REF!</f>
        <v>#REF!</v>
      </c>
      <c r="FKA9" s="354" t="e">
        <f>'[9]15 Yr. Cash Flow'!#REF!</f>
        <v>#REF!</v>
      </c>
      <c r="FKC9" s="354" t="e">
        <f>'[9]15 Yr. Cash Flow'!#REF!</f>
        <v>#REF!</v>
      </c>
      <c r="FKE9" s="354" t="e">
        <f>'[9]15 Yr. Cash Flow'!#REF!</f>
        <v>#REF!</v>
      </c>
      <c r="FKG9" s="354" t="e">
        <f>'[9]15 Yr. Cash Flow'!#REF!</f>
        <v>#REF!</v>
      </c>
      <c r="FKI9" s="354" t="e">
        <f>'[9]15 Yr. Cash Flow'!#REF!</f>
        <v>#REF!</v>
      </c>
      <c r="FKK9" s="354" t="e">
        <f>'[9]15 Yr. Cash Flow'!#REF!</f>
        <v>#REF!</v>
      </c>
      <c r="FKM9" s="354" t="e">
        <f>'[9]15 Yr. Cash Flow'!#REF!</f>
        <v>#REF!</v>
      </c>
      <c r="FKO9" s="354" t="e">
        <f>'[9]15 Yr. Cash Flow'!#REF!</f>
        <v>#REF!</v>
      </c>
      <c r="FKQ9" s="354" t="e">
        <f>'[9]15 Yr. Cash Flow'!#REF!</f>
        <v>#REF!</v>
      </c>
      <c r="FKS9" s="354" t="e">
        <f>'[9]15 Yr. Cash Flow'!#REF!</f>
        <v>#REF!</v>
      </c>
      <c r="FKU9" s="354" t="e">
        <f>'[9]15 Yr. Cash Flow'!#REF!</f>
        <v>#REF!</v>
      </c>
      <c r="FKW9" s="354" t="e">
        <f>'[9]15 Yr. Cash Flow'!#REF!</f>
        <v>#REF!</v>
      </c>
      <c r="FKY9" s="354" t="e">
        <f>'[9]15 Yr. Cash Flow'!#REF!</f>
        <v>#REF!</v>
      </c>
      <c r="FLA9" s="354" t="e">
        <f>'[9]15 Yr. Cash Flow'!#REF!</f>
        <v>#REF!</v>
      </c>
      <c r="FLC9" s="354" t="e">
        <f>'[9]15 Yr. Cash Flow'!#REF!</f>
        <v>#REF!</v>
      </c>
      <c r="FLE9" s="354" t="e">
        <f>'[9]15 Yr. Cash Flow'!#REF!</f>
        <v>#REF!</v>
      </c>
      <c r="FLG9" s="354" t="e">
        <f>'[9]15 Yr. Cash Flow'!#REF!</f>
        <v>#REF!</v>
      </c>
      <c r="FLI9" s="354" t="e">
        <f>'[9]15 Yr. Cash Flow'!#REF!</f>
        <v>#REF!</v>
      </c>
      <c r="FLK9" s="354" t="e">
        <f>'[9]15 Yr. Cash Flow'!#REF!</f>
        <v>#REF!</v>
      </c>
      <c r="FLM9" s="354" t="e">
        <f>'[9]15 Yr. Cash Flow'!#REF!</f>
        <v>#REF!</v>
      </c>
      <c r="FLO9" s="354" t="e">
        <f>'[9]15 Yr. Cash Flow'!#REF!</f>
        <v>#REF!</v>
      </c>
      <c r="FLQ9" s="354" t="e">
        <f>'[9]15 Yr. Cash Flow'!#REF!</f>
        <v>#REF!</v>
      </c>
      <c r="FLS9" s="354" t="e">
        <f>'[9]15 Yr. Cash Flow'!#REF!</f>
        <v>#REF!</v>
      </c>
      <c r="FLU9" s="354" t="e">
        <f>'[9]15 Yr. Cash Flow'!#REF!</f>
        <v>#REF!</v>
      </c>
      <c r="FLW9" s="354" t="e">
        <f>'[9]15 Yr. Cash Flow'!#REF!</f>
        <v>#REF!</v>
      </c>
      <c r="FLY9" s="354" t="e">
        <f>'[9]15 Yr. Cash Flow'!#REF!</f>
        <v>#REF!</v>
      </c>
      <c r="FMA9" s="354" t="e">
        <f>'[9]15 Yr. Cash Flow'!#REF!</f>
        <v>#REF!</v>
      </c>
      <c r="FMC9" s="354" t="e">
        <f>'[9]15 Yr. Cash Flow'!#REF!</f>
        <v>#REF!</v>
      </c>
      <c r="FME9" s="354" t="e">
        <f>'[9]15 Yr. Cash Flow'!#REF!</f>
        <v>#REF!</v>
      </c>
      <c r="FMG9" s="354" t="e">
        <f>'[9]15 Yr. Cash Flow'!#REF!</f>
        <v>#REF!</v>
      </c>
      <c r="FMI9" s="354" t="e">
        <f>'[9]15 Yr. Cash Flow'!#REF!</f>
        <v>#REF!</v>
      </c>
      <c r="FMK9" s="354" t="e">
        <f>'[9]15 Yr. Cash Flow'!#REF!</f>
        <v>#REF!</v>
      </c>
      <c r="FMM9" s="354" t="e">
        <f>'[9]15 Yr. Cash Flow'!#REF!</f>
        <v>#REF!</v>
      </c>
      <c r="FMO9" s="354" t="e">
        <f>'[9]15 Yr. Cash Flow'!#REF!</f>
        <v>#REF!</v>
      </c>
      <c r="FMQ9" s="354" t="e">
        <f>'[9]15 Yr. Cash Flow'!#REF!</f>
        <v>#REF!</v>
      </c>
      <c r="FMS9" s="354" t="e">
        <f>'[9]15 Yr. Cash Flow'!#REF!</f>
        <v>#REF!</v>
      </c>
      <c r="FMU9" s="354" t="e">
        <f>'[9]15 Yr. Cash Flow'!#REF!</f>
        <v>#REF!</v>
      </c>
      <c r="FMW9" s="354" t="e">
        <f>'[9]15 Yr. Cash Flow'!#REF!</f>
        <v>#REF!</v>
      </c>
      <c r="FMY9" s="354" t="e">
        <f>'[9]15 Yr. Cash Flow'!#REF!</f>
        <v>#REF!</v>
      </c>
      <c r="FNA9" s="354" t="e">
        <f>'[9]15 Yr. Cash Flow'!#REF!</f>
        <v>#REF!</v>
      </c>
      <c r="FNC9" s="354" t="e">
        <f>'[9]15 Yr. Cash Flow'!#REF!</f>
        <v>#REF!</v>
      </c>
      <c r="FNE9" s="354" t="e">
        <f>'[9]15 Yr. Cash Flow'!#REF!</f>
        <v>#REF!</v>
      </c>
      <c r="FNG9" s="354" t="e">
        <f>'[9]15 Yr. Cash Flow'!#REF!</f>
        <v>#REF!</v>
      </c>
      <c r="FNI9" s="354" t="e">
        <f>'[9]15 Yr. Cash Flow'!#REF!</f>
        <v>#REF!</v>
      </c>
      <c r="FNK9" s="354" t="e">
        <f>'[9]15 Yr. Cash Flow'!#REF!</f>
        <v>#REF!</v>
      </c>
      <c r="FNM9" s="354" t="e">
        <f>'[9]15 Yr. Cash Flow'!#REF!</f>
        <v>#REF!</v>
      </c>
      <c r="FNO9" s="354" t="e">
        <f>'[9]15 Yr. Cash Flow'!#REF!</f>
        <v>#REF!</v>
      </c>
      <c r="FNQ9" s="354" t="e">
        <f>'[9]15 Yr. Cash Flow'!#REF!</f>
        <v>#REF!</v>
      </c>
      <c r="FNS9" s="354" t="e">
        <f>'[9]15 Yr. Cash Flow'!#REF!</f>
        <v>#REF!</v>
      </c>
      <c r="FNU9" s="354" t="e">
        <f>'[9]15 Yr. Cash Flow'!#REF!</f>
        <v>#REF!</v>
      </c>
      <c r="FNW9" s="354" t="e">
        <f>'[9]15 Yr. Cash Flow'!#REF!</f>
        <v>#REF!</v>
      </c>
      <c r="FNY9" s="354" t="e">
        <f>'[9]15 Yr. Cash Flow'!#REF!</f>
        <v>#REF!</v>
      </c>
      <c r="FOA9" s="354" t="e">
        <f>'[9]15 Yr. Cash Flow'!#REF!</f>
        <v>#REF!</v>
      </c>
      <c r="FOC9" s="354" t="e">
        <f>'[9]15 Yr. Cash Flow'!#REF!</f>
        <v>#REF!</v>
      </c>
      <c r="FOE9" s="354" t="e">
        <f>'[9]15 Yr. Cash Flow'!#REF!</f>
        <v>#REF!</v>
      </c>
      <c r="FOG9" s="354" t="e">
        <f>'[9]15 Yr. Cash Flow'!#REF!</f>
        <v>#REF!</v>
      </c>
      <c r="FOI9" s="354" t="e">
        <f>'[9]15 Yr. Cash Flow'!#REF!</f>
        <v>#REF!</v>
      </c>
      <c r="FOK9" s="354" t="e">
        <f>'[9]15 Yr. Cash Flow'!#REF!</f>
        <v>#REF!</v>
      </c>
      <c r="FOM9" s="354" t="e">
        <f>'[9]15 Yr. Cash Flow'!#REF!</f>
        <v>#REF!</v>
      </c>
      <c r="FOO9" s="354" t="e">
        <f>'[9]15 Yr. Cash Flow'!#REF!</f>
        <v>#REF!</v>
      </c>
      <c r="FOQ9" s="354" t="e">
        <f>'[9]15 Yr. Cash Flow'!#REF!</f>
        <v>#REF!</v>
      </c>
      <c r="FOS9" s="354" t="e">
        <f>'[9]15 Yr. Cash Flow'!#REF!</f>
        <v>#REF!</v>
      </c>
      <c r="FOU9" s="354" t="e">
        <f>'[9]15 Yr. Cash Flow'!#REF!</f>
        <v>#REF!</v>
      </c>
      <c r="FOW9" s="354" t="e">
        <f>'[9]15 Yr. Cash Flow'!#REF!</f>
        <v>#REF!</v>
      </c>
      <c r="FOY9" s="354" t="e">
        <f>'[9]15 Yr. Cash Flow'!#REF!</f>
        <v>#REF!</v>
      </c>
      <c r="FPA9" s="354" t="e">
        <f>'[9]15 Yr. Cash Flow'!#REF!</f>
        <v>#REF!</v>
      </c>
      <c r="FPC9" s="354" t="e">
        <f>'[9]15 Yr. Cash Flow'!#REF!</f>
        <v>#REF!</v>
      </c>
      <c r="FPE9" s="354" t="e">
        <f>'[9]15 Yr. Cash Flow'!#REF!</f>
        <v>#REF!</v>
      </c>
      <c r="FPG9" s="354" t="e">
        <f>'[9]15 Yr. Cash Flow'!#REF!</f>
        <v>#REF!</v>
      </c>
      <c r="FPI9" s="354" t="e">
        <f>'[9]15 Yr. Cash Flow'!#REF!</f>
        <v>#REF!</v>
      </c>
      <c r="FPK9" s="354" t="e">
        <f>'[9]15 Yr. Cash Flow'!#REF!</f>
        <v>#REF!</v>
      </c>
      <c r="FPM9" s="354" t="e">
        <f>'[9]15 Yr. Cash Flow'!#REF!</f>
        <v>#REF!</v>
      </c>
      <c r="FPO9" s="354" t="e">
        <f>'[9]15 Yr. Cash Flow'!#REF!</f>
        <v>#REF!</v>
      </c>
      <c r="FPQ9" s="354" t="e">
        <f>'[9]15 Yr. Cash Flow'!#REF!</f>
        <v>#REF!</v>
      </c>
      <c r="FPS9" s="354" t="e">
        <f>'[9]15 Yr. Cash Flow'!#REF!</f>
        <v>#REF!</v>
      </c>
      <c r="FPU9" s="354" t="e">
        <f>'[9]15 Yr. Cash Flow'!#REF!</f>
        <v>#REF!</v>
      </c>
      <c r="FPW9" s="354" t="e">
        <f>'[9]15 Yr. Cash Flow'!#REF!</f>
        <v>#REF!</v>
      </c>
      <c r="FPY9" s="354" t="e">
        <f>'[9]15 Yr. Cash Flow'!#REF!</f>
        <v>#REF!</v>
      </c>
      <c r="FQA9" s="354" t="e">
        <f>'[9]15 Yr. Cash Flow'!#REF!</f>
        <v>#REF!</v>
      </c>
      <c r="FQC9" s="354" t="e">
        <f>'[9]15 Yr. Cash Flow'!#REF!</f>
        <v>#REF!</v>
      </c>
      <c r="FQE9" s="354" t="e">
        <f>'[9]15 Yr. Cash Flow'!#REF!</f>
        <v>#REF!</v>
      </c>
      <c r="FQG9" s="354" t="e">
        <f>'[9]15 Yr. Cash Flow'!#REF!</f>
        <v>#REF!</v>
      </c>
      <c r="FQI9" s="354" t="e">
        <f>'[9]15 Yr. Cash Flow'!#REF!</f>
        <v>#REF!</v>
      </c>
      <c r="FQK9" s="354" t="e">
        <f>'[9]15 Yr. Cash Flow'!#REF!</f>
        <v>#REF!</v>
      </c>
      <c r="FQM9" s="354" t="e">
        <f>'[9]15 Yr. Cash Flow'!#REF!</f>
        <v>#REF!</v>
      </c>
      <c r="FQO9" s="354" t="e">
        <f>'[9]15 Yr. Cash Flow'!#REF!</f>
        <v>#REF!</v>
      </c>
      <c r="FQQ9" s="354" t="e">
        <f>'[9]15 Yr. Cash Flow'!#REF!</f>
        <v>#REF!</v>
      </c>
      <c r="FQS9" s="354" t="e">
        <f>'[9]15 Yr. Cash Flow'!#REF!</f>
        <v>#REF!</v>
      </c>
      <c r="FQU9" s="354" t="e">
        <f>'[9]15 Yr. Cash Flow'!#REF!</f>
        <v>#REF!</v>
      </c>
      <c r="FQW9" s="354" t="e">
        <f>'[9]15 Yr. Cash Flow'!#REF!</f>
        <v>#REF!</v>
      </c>
      <c r="FQY9" s="354" t="e">
        <f>'[9]15 Yr. Cash Flow'!#REF!</f>
        <v>#REF!</v>
      </c>
      <c r="FRA9" s="354" t="e">
        <f>'[9]15 Yr. Cash Flow'!#REF!</f>
        <v>#REF!</v>
      </c>
      <c r="FRC9" s="354" t="e">
        <f>'[9]15 Yr. Cash Flow'!#REF!</f>
        <v>#REF!</v>
      </c>
      <c r="FRE9" s="354" t="e">
        <f>'[9]15 Yr. Cash Flow'!#REF!</f>
        <v>#REF!</v>
      </c>
      <c r="FRG9" s="354" t="e">
        <f>'[9]15 Yr. Cash Flow'!#REF!</f>
        <v>#REF!</v>
      </c>
      <c r="FRI9" s="354" t="e">
        <f>'[9]15 Yr. Cash Flow'!#REF!</f>
        <v>#REF!</v>
      </c>
      <c r="FRK9" s="354" t="e">
        <f>'[9]15 Yr. Cash Flow'!#REF!</f>
        <v>#REF!</v>
      </c>
      <c r="FRM9" s="354" t="e">
        <f>'[9]15 Yr. Cash Flow'!#REF!</f>
        <v>#REF!</v>
      </c>
      <c r="FRO9" s="354" t="e">
        <f>'[9]15 Yr. Cash Flow'!#REF!</f>
        <v>#REF!</v>
      </c>
      <c r="FRQ9" s="354" t="e">
        <f>'[9]15 Yr. Cash Flow'!#REF!</f>
        <v>#REF!</v>
      </c>
      <c r="FRS9" s="354" t="e">
        <f>'[9]15 Yr. Cash Flow'!#REF!</f>
        <v>#REF!</v>
      </c>
      <c r="FRU9" s="354" t="e">
        <f>'[9]15 Yr. Cash Flow'!#REF!</f>
        <v>#REF!</v>
      </c>
      <c r="FRW9" s="354" t="e">
        <f>'[9]15 Yr. Cash Flow'!#REF!</f>
        <v>#REF!</v>
      </c>
      <c r="FRY9" s="354" t="e">
        <f>'[9]15 Yr. Cash Flow'!#REF!</f>
        <v>#REF!</v>
      </c>
      <c r="FSA9" s="354" t="e">
        <f>'[9]15 Yr. Cash Flow'!#REF!</f>
        <v>#REF!</v>
      </c>
      <c r="FSC9" s="354" t="e">
        <f>'[9]15 Yr. Cash Flow'!#REF!</f>
        <v>#REF!</v>
      </c>
      <c r="FSE9" s="354" t="e">
        <f>'[9]15 Yr. Cash Flow'!#REF!</f>
        <v>#REF!</v>
      </c>
      <c r="FSG9" s="354" t="e">
        <f>'[9]15 Yr. Cash Flow'!#REF!</f>
        <v>#REF!</v>
      </c>
      <c r="FSI9" s="354" t="e">
        <f>'[9]15 Yr. Cash Flow'!#REF!</f>
        <v>#REF!</v>
      </c>
      <c r="FSK9" s="354" t="e">
        <f>'[9]15 Yr. Cash Flow'!#REF!</f>
        <v>#REF!</v>
      </c>
      <c r="FSM9" s="354" t="e">
        <f>'[9]15 Yr. Cash Flow'!#REF!</f>
        <v>#REF!</v>
      </c>
      <c r="FSO9" s="354" t="e">
        <f>'[9]15 Yr. Cash Flow'!#REF!</f>
        <v>#REF!</v>
      </c>
      <c r="FSQ9" s="354" t="e">
        <f>'[9]15 Yr. Cash Flow'!#REF!</f>
        <v>#REF!</v>
      </c>
      <c r="FSS9" s="354" t="e">
        <f>'[9]15 Yr. Cash Flow'!#REF!</f>
        <v>#REF!</v>
      </c>
      <c r="FSU9" s="354" t="e">
        <f>'[9]15 Yr. Cash Flow'!#REF!</f>
        <v>#REF!</v>
      </c>
      <c r="FSW9" s="354" t="e">
        <f>'[9]15 Yr. Cash Flow'!#REF!</f>
        <v>#REF!</v>
      </c>
      <c r="FSY9" s="354" t="e">
        <f>'[9]15 Yr. Cash Flow'!#REF!</f>
        <v>#REF!</v>
      </c>
      <c r="FTA9" s="354" t="e">
        <f>'[9]15 Yr. Cash Flow'!#REF!</f>
        <v>#REF!</v>
      </c>
      <c r="FTC9" s="354" t="e">
        <f>'[9]15 Yr. Cash Flow'!#REF!</f>
        <v>#REF!</v>
      </c>
      <c r="FTE9" s="354" t="e">
        <f>'[9]15 Yr. Cash Flow'!#REF!</f>
        <v>#REF!</v>
      </c>
      <c r="FTG9" s="354" t="e">
        <f>'[9]15 Yr. Cash Flow'!#REF!</f>
        <v>#REF!</v>
      </c>
      <c r="FTI9" s="354" t="e">
        <f>'[9]15 Yr. Cash Flow'!#REF!</f>
        <v>#REF!</v>
      </c>
      <c r="FTK9" s="354" t="e">
        <f>'[9]15 Yr. Cash Flow'!#REF!</f>
        <v>#REF!</v>
      </c>
      <c r="FTM9" s="354" t="e">
        <f>'[9]15 Yr. Cash Flow'!#REF!</f>
        <v>#REF!</v>
      </c>
      <c r="FTO9" s="354" t="e">
        <f>'[9]15 Yr. Cash Flow'!#REF!</f>
        <v>#REF!</v>
      </c>
      <c r="FTQ9" s="354" t="e">
        <f>'[9]15 Yr. Cash Flow'!#REF!</f>
        <v>#REF!</v>
      </c>
      <c r="FTS9" s="354" t="e">
        <f>'[9]15 Yr. Cash Flow'!#REF!</f>
        <v>#REF!</v>
      </c>
      <c r="FTU9" s="354" t="e">
        <f>'[9]15 Yr. Cash Flow'!#REF!</f>
        <v>#REF!</v>
      </c>
      <c r="FTW9" s="354" t="e">
        <f>'[9]15 Yr. Cash Flow'!#REF!</f>
        <v>#REF!</v>
      </c>
      <c r="FTY9" s="354" t="e">
        <f>'[9]15 Yr. Cash Flow'!#REF!</f>
        <v>#REF!</v>
      </c>
      <c r="FUA9" s="354" t="e">
        <f>'[9]15 Yr. Cash Flow'!#REF!</f>
        <v>#REF!</v>
      </c>
      <c r="FUC9" s="354" t="e">
        <f>'[9]15 Yr. Cash Flow'!#REF!</f>
        <v>#REF!</v>
      </c>
      <c r="FUE9" s="354" t="e">
        <f>'[9]15 Yr. Cash Flow'!#REF!</f>
        <v>#REF!</v>
      </c>
      <c r="FUG9" s="354" t="e">
        <f>'[9]15 Yr. Cash Flow'!#REF!</f>
        <v>#REF!</v>
      </c>
      <c r="FUI9" s="354" t="e">
        <f>'[9]15 Yr. Cash Flow'!#REF!</f>
        <v>#REF!</v>
      </c>
      <c r="FUK9" s="354" t="e">
        <f>'[9]15 Yr. Cash Flow'!#REF!</f>
        <v>#REF!</v>
      </c>
      <c r="FUM9" s="354" t="e">
        <f>'[9]15 Yr. Cash Flow'!#REF!</f>
        <v>#REF!</v>
      </c>
      <c r="FUO9" s="354" t="e">
        <f>'[9]15 Yr. Cash Flow'!#REF!</f>
        <v>#REF!</v>
      </c>
      <c r="FUQ9" s="354" t="e">
        <f>'[9]15 Yr. Cash Flow'!#REF!</f>
        <v>#REF!</v>
      </c>
      <c r="FUS9" s="354" t="e">
        <f>'[9]15 Yr. Cash Flow'!#REF!</f>
        <v>#REF!</v>
      </c>
      <c r="FUU9" s="354" t="e">
        <f>'[9]15 Yr. Cash Flow'!#REF!</f>
        <v>#REF!</v>
      </c>
      <c r="FUW9" s="354" t="e">
        <f>'[9]15 Yr. Cash Flow'!#REF!</f>
        <v>#REF!</v>
      </c>
      <c r="FUY9" s="354" t="e">
        <f>'[9]15 Yr. Cash Flow'!#REF!</f>
        <v>#REF!</v>
      </c>
      <c r="FVA9" s="354" t="e">
        <f>'[9]15 Yr. Cash Flow'!#REF!</f>
        <v>#REF!</v>
      </c>
      <c r="FVC9" s="354" t="e">
        <f>'[9]15 Yr. Cash Flow'!#REF!</f>
        <v>#REF!</v>
      </c>
      <c r="FVE9" s="354" t="e">
        <f>'[9]15 Yr. Cash Flow'!#REF!</f>
        <v>#REF!</v>
      </c>
      <c r="FVG9" s="354" t="e">
        <f>'[9]15 Yr. Cash Flow'!#REF!</f>
        <v>#REF!</v>
      </c>
      <c r="FVI9" s="354" t="e">
        <f>'[9]15 Yr. Cash Flow'!#REF!</f>
        <v>#REF!</v>
      </c>
      <c r="FVK9" s="354" t="e">
        <f>'[9]15 Yr. Cash Flow'!#REF!</f>
        <v>#REF!</v>
      </c>
      <c r="FVM9" s="354" t="e">
        <f>'[9]15 Yr. Cash Flow'!#REF!</f>
        <v>#REF!</v>
      </c>
      <c r="FVO9" s="354" t="e">
        <f>'[9]15 Yr. Cash Flow'!#REF!</f>
        <v>#REF!</v>
      </c>
      <c r="FVQ9" s="354" t="e">
        <f>'[9]15 Yr. Cash Flow'!#REF!</f>
        <v>#REF!</v>
      </c>
      <c r="FVS9" s="354" t="e">
        <f>'[9]15 Yr. Cash Flow'!#REF!</f>
        <v>#REF!</v>
      </c>
      <c r="FVU9" s="354" t="e">
        <f>'[9]15 Yr. Cash Flow'!#REF!</f>
        <v>#REF!</v>
      </c>
      <c r="FVW9" s="354" t="e">
        <f>'[9]15 Yr. Cash Flow'!#REF!</f>
        <v>#REF!</v>
      </c>
      <c r="FVY9" s="354" t="e">
        <f>'[9]15 Yr. Cash Flow'!#REF!</f>
        <v>#REF!</v>
      </c>
      <c r="FWA9" s="354" t="e">
        <f>'[9]15 Yr. Cash Flow'!#REF!</f>
        <v>#REF!</v>
      </c>
      <c r="FWC9" s="354" t="e">
        <f>'[9]15 Yr. Cash Flow'!#REF!</f>
        <v>#REF!</v>
      </c>
      <c r="FWE9" s="354" t="e">
        <f>'[9]15 Yr. Cash Flow'!#REF!</f>
        <v>#REF!</v>
      </c>
      <c r="FWG9" s="354" t="e">
        <f>'[9]15 Yr. Cash Flow'!#REF!</f>
        <v>#REF!</v>
      </c>
      <c r="FWI9" s="354" t="e">
        <f>'[9]15 Yr. Cash Flow'!#REF!</f>
        <v>#REF!</v>
      </c>
      <c r="FWK9" s="354" t="e">
        <f>'[9]15 Yr. Cash Flow'!#REF!</f>
        <v>#REF!</v>
      </c>
      <c r="FWM9" s="354" t="e">
        <f>'[9]15 Yr. Cash Flow'!#REF!</f>
        <v>#REF!</v>
      </c>
      <c r="FWO9" s="354" t="e">
        <f>'[9]15 Yr. Cash Flow'!#REF!</f>
        <v>#REF!</v>
      </c>
      <c r="FWQ9" s="354" t="e">
        <f>'[9]15 Yr. Cash Flow'!#REF!</f>
        <v>#REF!</v>
      </c>
      <c r="FWS9" s="354" t="e">
        <f>'[9]15 Yr. Cash Flow'!#REF!</f>
        <v>#REF!</v>
      </c>
      <c r="FWU9" s="354" t="e">
        <f>'[9]15 Yr. Cash Flow'!#REF!</f>
        <v>#REF!</v>
      </c>
      <c r="FWW9" s="354" t="e">
        <f>'[9]15 Yr. Cash Flow'!#REF!</f>
        <v>#REF!</v>
      </c>
      <c r="FWY9" s="354" t="e">
        <f>'[9]15 Yr. Cash Flow'!#REF!</f>
        <v>#REF!</v>
      </c>
      <c r="FXA9" s="354" t="e">
        <f>'[9]15 Yr. Cash Flow'!#REF!</f>
        <v>#REF!</v>
      </c>
      <c r="FXC9" s="354" t="e">
        <f>'[9]15 Yr. Cash Flow'!#REF!</f>
        <v>#REF!</v>
      </c>
      <c r="FXE9" s="354" t="e">
        <f>'[9]15 Yr. Cash Flow'!#REF!</f>
        <v>#REF!</v>
      </c>
      <c r="FXG9" s="354" t="e">
        <f>'[9]15 Yr. Cash Flow'!#REF!</f>
        <v>#REF!</v>
      </c>
      <c r="FXI9" s="354" t="e">
        <f>'[9]15 Yr. Cash Flow'!#REF!</f>
        <v>#REF!</v>
      </c>
      <c r="FXK9" s="354" t="e">
        <f>'[9]15 Yr. Cash Flow'!#REF!</f>
        <v>#REF!</v>
      </c>
      <c r="FXM9" s="354" t="e">
        <f>'[9]15 Yr. Cash Flow'!#REF!</f>
        <v>#REF!</v>
      </c>
      <c r="FXO9" s="354" t="e">
        <f>'[9]15 Yr. Cash Flow'!#REF!</f>
        <v>#REF!</v>
      </c>
      <c r="FXQ9" s="354" t="e">
        <f>'[9]15 Yr. Cash Flow'!#REF!</f>
        <v>#REF!</v>
      </c>
      <c r="FXS9" s="354" t="e">
        <f>'[9]15 Yr. Cash Flow'!#REF!</f>
        <v>#REF!</v>
      </c>
      <c r="FXU9" s="354" t="e">
        <f>'[9]15 Yr. Cash Flow'!#REF!</f>
        <v>#REF!</v>
      </c>
      <c r="FXW9" s="354" t="e">
        <f>'[9]15 Yr. Cash Flow'!#REF!</f>
        <v>#REF!</v>
      </c>
      <c r="FXY9" s="354" t="e">
        <f>'[9]15 Yr. Cash Flow'!#REF!</f>
        <v>#REF!</v>
      </c>
      <c r="FYA9" s="354" t="e">
        <f>'[9]15 Yr. Cash Flow'!#REF!</f>
        <v>#REF!</v>
      </c>
      <c r="FYC9" s="354" t="e">
        <f>'[9]15 Yr. Cash Flow'!#REF!</f>
        <v>#REF!</v>
      </c>
      <c r="FYE9" s="354" t="e">
        <f>'[9]15 Yr. Cash Flow'!#REF!</f>
        <v>#REF!</v>
      </c>
      <c r="FYG9" s="354" t="e">
        <f>'[9]15 Yr. Cash Flow'!#REF!</f>
        <v>#REF!</v>
      </c>
      <c r="FYI9" s="354" t="e">
        <f>'[9]15 Yr. Cash Flow'!#REF!</f>
        <v>#REF!</v>
      </c>
      <c r="FYK9" s="354" t="e">
        <f>'[9]15 Yr. Cash Flow'!#REF!</f>
        <v>#REF!</v>
      </c>
      <c r="FYM9" s="354" t="e">
        <f>'[9]15 Yr. Cash Flow'!#REF!</f>
        <v>#REF!</v>
      </c>
      <c r="FYO9" s="354" t="e">
        <f>'[9]15 Yr. Cash Flow'!#REF!</f>
        <v>#REF!</v>
      </c>
      <c r="FYQ9" s="354" t="e">
        <f>'[9]15 Yr. Cash Flow'!#REF!</f>
        <v>#REF!</v>
      </c>
      <c r="FYS9" s="354" t="e">
        <f>'[9]15 Yr. Cash Flow'!#REF!</f>
        <v>#REF!</v>
      </c>
      <c r="FYU9" s="354" t="e">
        <f>'[9]15 Yr. Cash Flow'!#REF!</f>
        <v>#REF!</v>
      </c>
      <c r="FYW9" s="354" t="e">
        <f>'[9]15 Yr. Cash Flow'!#REF!</f>
        <v>#REF!</v>
      </c>
      <c r="FYY9" s="354" t="e">
        <f>'[9]15 Yr. Cash Flow'!#REF!</f>
        <v>#REF!</v>
      </c>
      <c r="FZA9" s="354" t="e">
        <f>'[9]15 Yr. Cash Flow'!#REF!</f>
        <v>#REF!</v>
      </c>
      <c r="FZC9" s="354" t="e">
        <f>'[9]15 Yr. Cash Flow'!#REF!</f>
        <v>#REF!</v>
      </c>
      <c r="FZE9" s="354" t="e">
        <f>'[9]15 Yr. Cash Flow'!#REF!</f>
        <v>#REF!</v>
      </c>
      <c r="FZG9" s="354" t="e">
        <f>'[9]15 Yr. Cash Flow'!#REF!</f>
        <v>#REF!</v>
      </c>
      <c r="FZI9" s="354" t="e">
        <f>'[9]15 Yr. Cash Flow'!#REF!</f>
        <v>#REF!</v>
      </c>
      <c r="FZK9" s="354" t="e">
        <f>'[9]15 Yr. Cash Flow'!#REF!</f>
        <v>#REF!</v>
      </c>
      <c r="FZM9" s="354" t="e">
        <f>'[9]15 Yr. Cash Flow'!#REF!</f>
        <v>#REF!</v>
      </c>
      <c r="FZO9" s="354" t="e">
        <f>'[9]15 Yr. Cash Flow'!#REF!</f>
        <v>#REF!</v>
      </c>
      <c r="FZQ9" s="354" t="e">
        <f>'[9]15 Yr. Cash Flow'!#REF!</f>
        <v>#REF!</v>
      </c>
      <c r="FZS9" s="354" t="e">
        <f>'[9]15 Yr. Cash Flow'!#REF!</f>
        <v>#REF!</v>
      </c>
      <c r="FZU9" s="354" t="e">
        <f>'[9]15 Yr. Cash Flow'!#REF!</f>
        <v>#REF!</v>
      </c>
      <c r="FZW9" s="354" t="e">
        <f>'[9]15 Yr. Cash Flow'!#REF!</f>
        <v>#REF!</v>
      </c>
      <c r="FZY9" s="354" t="e">
        <f>'[9]15 Yr. Cash Flow'!#REF!</f>
        <v>#REF!</v>
      </c>
      <c r="GAA9" s="354" t="e">
        <f>'[9]15 Yr. Cash Flow'!#REF!</f>
        <v>#REF!</v>
      </c>
      <c r="GAC9" s="354" t="e">
        <f>'[9]15 Yr. Cash Flow'!#REF!</f>
        <v>#REF!</v>
      </c>
      <c r="GAE9" s="354" t="e">
        <f>'[9]15 Yr. Cash Flow'!#REF!</f>
        <v>#REF!</v>
      </c>
      <c r="GAG9" s="354" t="e">
        <f>'[9]15 Yr. Cash Flow'!#REF!</f>
        <v>#REF!</v>
      </c>
      <c r="GAI9" s="354" t="e">
        <f>'[9]15 Yr. Cash Flow'!#REF!</f>
        <v>#REF!</v>
      </c>
      <c r="GAK9" s="354" t="e">
        <f>'[9]15 Yr. Cash Flow'!#REF!</f>
        <v>#REF!</v>
      </c>
      <c r="GAM9" s="354" t="e">
        <f>'[9]15 Yr. Cash Flow'!#REF!</f>
        <v>#REF!</v>
      </c>
      <c r="GAO9" s="354" t="e">
        <f>'[9]15 Yr. Cash Flow'!#REF!</f>
        <v>#REF!</v>
      </c>
      <c r="GAQ9" s="354" t="e">
        <f>'[9]15 Yr. Cash Flow'!#REF!</f>
        <v>#REF!</v>
      </c>
      <c r="GAS9" s="354" t="e">
        <f>'[9]15 Yr. Cash Flow'!#REF!</f>
        <v>#REF!</v>
      </c>
      <c r="GAU9" s="354" t="e">
        <f>'[9]15 Yr. Cash Flow'!#REF!</f>
        <v>#REF!</v>
      </c>
      <c r="GAW9" s="354" t="e">
        <f>'[9]15 Yr. Cash Flow'!#REF!</f>
        <v>#REF!</v>
      </c>
      <c r="GAY9" s="354" t="e">
        <f>'[9]15 Yr. Cash Flow'!#REF!</f>
        <v>#REF!</v>
      </c>
      <c r="GBA9" s="354" t="e">
        <f>'[9]15 Yr. Cash Flow'!#REF!</f>
        <v>#REF!</v>
      </c>
      <c r="GBC9" s="354" t="e">
        <f>'[9]15 Yr. Cash Flow'!#REF!</f>
        <v>#REF!</v>
      </c>
      <c r="GBE9" s="354" t="e">
        <f>'[9]15 Yr. Cash Flow'!#REF!</f>
        <v>#REF!</v>
      </c>
      <c r="GBG9" s="354" t="e">
        <f>'[9]15 Yr. Cash Flow'!#REF!</f>
        <v>#REF!</v>
      </c>
      <c r="GBI9" s="354" t="e">
        <f>'[9]15 Yr. Cash Flow'!#REF!</f>
        <v>#REF!</v>
      </c>
      <c r="GBK9" s="354" t="e">
        <f>'[9]15 Yr. Cash Flow'!#REF!</f>
        <v>#REF!</v>
      </c>
      <c r="GBM9" s="354" t="e">
        <f>'[9]15 Yr. Cash Flow'!#REF!</f>
        <v>#REF!</v>
      </c>
      <c r="GBO9" s="354" t="e">
        <f>'[9]15 Yr. Cash Flow'!#REF!</f>
        <v>#REF!</v>
      </c>
      <c r="GBQ9" s="354" t="e">
        <f>'[9]15 Yr. Cash Flow'!#REF!</f>
        <v>#REF!</v>
      </c>
      <c r="GBS9" s="354" t="e">
        <f>'[9]15 Yr. Cash Flow'!#REF!</f>
        <v>#REF!</v>
      </c>
      <c r="GBU9" s="354" t="e">
        <f>'[9]15 Yr. Cash Flow'!#REF!</f>
        <v>#REF!</v>
      </c>
      <c r="GBW9" s="354" t="e">
        <f>'[9]15 Yr. Cash Flow'!#REF!</f>
        <v>#REF!</v>
      </c>
      <c r="GBY9" s="354" t="e">
        <f>'[9]15 Yr. Cash Flow'!#REF!</f>
        <v>#REF!</v>
      </c>
      <c r="GCA9" s="354" t="e">
        <f>'[9]15 Yr. Cash Flow'!#REF!</f>
        <v>#REF!</v>
      </c>
      <c r="GCC9" s="354" t="e">
        <f>'[9]15 Yr. Cash Flow'!#REF!</f>
        <v>#REF!</v>
      </c>
      <c r="GCE9" s="354" t="e">
        <f>'[9]15 Yr. Cash Flow'!#REF!</f>
        <v>#REF!</v>
      </c>
      <c r="GCG9" s="354" t="e">
        <f>'[9]15 Yr. Cash Flow'!#REF!</f>
        <v>#REF!</v>
      </c>
      <c r="GCI9" s="354" t="e">
        <f>'[9]15 Yr. Cash Flow'!#REF!</f>
        <v>#REF!</v>
      </c>
      <c r="GCK9" s="354" t="e">
        <f>'[9]15 Yr. Cash Flow'!#REF!</f>
        <v>#REF!</v>
      </c>
      <c r="GCM9" s="354" t="e">
        <f>'[9]15 Yr. Cash Flow'!#REF!</f>
        <v>#REF!</v>
      </c>
      <c r="GCO9" s="354" t="e">
        <f>'[9]15 Yr. Cash Flow'!#REF!</f>
        <v>#REF!</v>
      </c>
      <c r="GCQ9" s="354" t="e">
        <f>'[9]15 Yr. Cash Flow'!#REF!</f>
        <v>#REF!</v>
      </c>
      <c r="GCS9" s="354" t="e">
        <f>'[9]15 Yr. Cash Flow'!#REF!</f>
        <v>#REF!</v>
      </c>
      <c r="GCU9" s="354" t="e">
        <f>'[9]15 Yr. Cash Flow'!#REF!</f>
        <v>#REF!</v>
      </c>
      <c r="GCW9" s="354" t="e">
        <f>'[9]15 Yr. Cash Flow'!#REF!</f>
        <v>#REF!</v>
      </c>
      <c r="GCY9" s="354" t="e">
        <f>'[9]15 Yr. Cash Flow'!#REF!</f>
        <v>#REF!</v>
      </c>
      <c r="GDA9" s="354" t="e">
        <f>'[9]15 Yr. Cash Flow'!#REF!</f>
        <v>#REF!</v>
      </c>
      <c r="GDC9" s="354" t="e">
        <f>'[9]15 Yr. Cash Flow'!#REF!</f>
        <v>#REF!</v>
      </c>
      <c r="GDE9" s="354" t="e">
        <f>'[9]15 Yr. Cash Flow'!#REF!</f>
        <v>#REF!</v>
      </c>
      <c r="GDG9" s="354" t="e">
        <f>'[9]15 Yr. Cash Flow'!#REF!</f>
        <v>#REF!</v>
      </c>
      <c r="GDI9" s="354" t="e">
        <f>'[9]15 Yr. Cash Flow'!#REF!</f>
        <v>#REF!</v>
      </c>
      <c r="GDK9" s="354" t="e">
        <f>'[9]15 Yr. Cash Flow'!#REF!</f>
        <v>#REF!</v>
      </c>
      <c r="GDM9" s="354" t="e">
        <f>'[9]15 Yr. Cash Flow'!#REF!</f>
        <v>#REF!</v>
      </c>
      <c r="GDO9" s="354" t="e">
        <f>'[9]15 Yr. Cash Flow'!#REF!</f>
        <v>#REF!</v>
      </c>
      <c r="GDQ9" s="354" t="e">
        <f>'[9]15 Yr. Cash Flow'!#REF!</f>
        <v>#REF!</v>
      </c>
      <c r="GDS9" s="354" t="e">
        <f>'[9]15 Yr. Cash Flow'!#REF!</f>
        <v>#REF!</v>
      </c>
      <c r="GDU9" s="354" t="e">
        <f>'[9]15 Yr. Cash Flow'!#REF!</f>
        <v>#REF!</v>
      </c>
      <c r="GDW9" s="354" t="e">
        <f>'[9]15 Yr. Cash Flow'!#REF!</f>
        <v>#REF!</v>
      </c>
      <c r="GDY9" s="354" t="e">
        <f>'[9]15 Yr. Cash Flow'!#REF!</f>
        <v>#REF!</v>
      </c>
      <c r="GEA9" s="354" t="e">
        <f>'[9]15 Yr. Cash Flow'!#REF!</f>
        <v>#REF!</v>
      </c>
      <c r="GEC9" s="354" t="e">
        <f>'[9]15 Yr. Cash Flow'!#REF!</f>
        <v>#REF!</v>
      </c>
      <c r="GEE9" s="354" t="e">
        <f>'[9]15 Yr. Cash Flow'!#REF!</f>
        <v>#REF!</v>
      </c>
      <c r="GEG9" s="354" t="e">
        <f>'[9]15 Yr. Cash Flow'!#REF!</f>
        <v>#REF!</v>
      </c>
      <c r="GEI9" s="354" t="e">
        <f>'[9]15 Yr. Cash Flow'!#REF!</f>
        <v>#REF!</v>
      </c>
      <c r="GEK9" s="354" t="e">
        <f>'[9]15 Yr. Cash Flow'!#REF!</f>
        <v>#REF!</v>
      </c>
      <c r="GEM9" s="354" t="e">
        <f>'[9]15 Yr. Cash Flow'!#REF!</f>
        <v>#REF!</v>
      </c>
      <c r="GEO9" s="354" t="e">
        <f>'[9]15 Yr. Cash Flow'!#REF!</f>
        <v>#REF!</v>
      </c>
      <c r="GEQ9" s="354" t="e">
        <f>'[9]15 Yr. Cash Flow'!#REF!</f>
        <v>#REF!</v>
      </c>
      <c r="GES9" s="354" t="e">
        <f>'[9]15 Yr. Cash Flow'!#REF!</f>
        <v>#REF!</v>
      </c>
      <c r="GEU9" s="354" t="e">
        <f>'[9]15 Yr. Cash Flow'!#REF!</f>
        <v>#REF!</v>
      </c>
      <c r="GEW9" s="354" t="e">
        <f>'[9]15 Yr. Cash Flow'!#REF!</f>
        <v>#REF!</v>
      </c>
      <c r="GEY9" s="354" t="e">
        <f>'[9]15 Yr. Cash Flow'!#REF!</f>
        <v>#REF!</v>
      </c>
      <c r="GFA9" s="354" t="e">
        <f>'[9]15 Yr. Cash Flow'!#REF!</f>
        <v>#REF!</v>
      </c>
      <c r="GFC9" s="354" t="e">
        <f>'[9]15 Yr. Cash Flow'!#REF!</f>
        <v>#REF!</v>
      </c>
      <c r="GFE9" s="354" t="e">
        <f>'[9]15 Yr. Cash Flow'!#REF!</f>
        <v>#REF!</v>
      </c>
      <c r="GFG9" s="354" t="e">
        <f>'[9]15 Yr. Cash Flow'!#REF!</f>
        <v>#REF!</v>
      </c>
      <c r="GFI9" s="354" t="e">
        <f>'[9]15 Yr. Cash Flow'!#REF!</f>
        <v>#REF!</v>
      </c>
      <c r="GFK9" s="354" t="e">
        <f>'[9]15 Yr. Cash Flow'!#REF!</f>
        <v>#REF!</v>
      </c>
      <c r="GFM9" s="354" t="e">
        <f>'[9]15 Yr. Cash Flow'!#REF!</f>
        <v>#REF!</v>
      </c>
      <c r="GFO9" s="354" t="e">
        <f>'[9]15 Yr. Cash Flow'!#REF!</f>
        <v>#REF!</v>
      </c>
      <c r="GFQ9" s="354" t="e">
        <f>'[9]15 Yr. Cash Flow'!#REF!</f>
        <v>#REF!</v>
      </c>
      <c r="GFS9" s="354" t="e">
        <f>'[9]15 Yr. Cash Flow'!#REF!</f>
        <v>#REF!</v>
      </c>
      <c r="GFU9" s="354" t="e">
        <f>'[9]15 Yr. Cash Flow'!#REF!</f>
        <v>#REF!</v>
      </c>
      <c r="GFW9" s="354" t="e">
        <f>'[9]15 Yr. Cash Flow'!#REF!</f>
        <v>#REF!</v>
      </c>
      <c r="GFY9" s="354" t="e">
        <f>'[9]15 Yr. Cash Flow'!#REF!</f>
        <v>#REF!</v>
      </c>
      <c r="GGA9" s="354" t="e">
        <f>'[9]15 Yr. Cash Flow'!#REF!</f>
        <v>#REF!</v>
      </c>
      <c r="GGC9" s="354" t="e">
        <f>'[9]15 Yr. Cash Flow'!#REF!</f>
        <v>#REF!</v>
      </c>
      <c r="GGE9" s="354" t="e">
        <f>'[9]15 Yr. Cash Flow'!#REF!</f>
        <v>#REF!</v>
      </c>
      <c r="GGG9" s="354" t="e">
        <f>'[9]15 Yr. Cash Flow'!#REF!</f>
        <v>#REF!</v>
      </c>
      <c r="GGI9" s="354" t="e">
        <f>'[9]15 Yr. Cash Flow'!#REF!</f>
        <v>#REF!</v>
      </c>
      <c r="GGK9" s="354" t="e">
        <f>'[9]15 Yr. Cash Flow'!#REF!</f>
        <v>#REF!</v>
      </c>
      <c r="GGM9" s="354" t="e">
        <f>'[9]15 Yr. Cash Flow'!#REF!</f>
        <v>#REF!</v>
      </c>
      <c r="GGO9" s="354" t="e">
        <f>'[9]15 Yr. Cash Flow'!#REF!</f>
        <v>#REF!</v>
      </c>
      <c r="GGQ9" s="354" t="e">
        <f>'[9]15 Yr. Cash Flow'!#REF!</f>
        <v>#REF!</v>
      </c>
      <c r="GGS9" s="354" t="e">
        <f>'[9]15 Yr. Cash Flow'!#REF!</f>
        <v>#REF!</v>
      </c>
      <c r="GGU9" s="354" t="e">
        <f>'[9]15 Yr. Cash Flow'!#REF!</f>
        <v>#REF!</v>
      </c>
      <c r="GGW9" s="354" t="e">
        <f>'[9]15 Yr. Cash Flow'!#REF!</f>
        <v>#REF!</v>
      </c>
      <c r="GGY9" s="354" t="e">
        <f>'[9]15 Yr. Cash Flow'!#REF!</f>
        <v>#REF!</v>
      </c>
      <c r="GHA9" s="354" t="e">
        <f>'[9]15 Yr. Cash Flow'!#REF!</f>
        <v>#REF!</v>
      </c>
      <c r="GHC9" s="354" t="e">
        <f>'[9]15 Yr. Cash Flow'!#REF!</f>
        <v>#REF!</v>
      </c>
      <c r="GHE9" s="354" t="e">
        <f>'[9]15 Yr. Cash Flow'!#REF!</f>
        <v>#REF!</v>
      </c>
      <c r="GHG9" s="354" t="e">
        <f>'[9]15 Yr. Cash Flow'!#REF!</f>
        <v>#REF!</v>
      </c>
      <c r="GHI9" s="354" t="e">
        <f>'[9]15 Yr. Cash Flow'!#REF!</f>
        <v>#REF!</v>
      </c>
      <c r="GHK9" s="354" t="e">
        <f>'[9]15 Yr. Cash Flow'!#REF!</f>
        <v>#REF!</v>
      </c>
      <c r="GHM9" s="354" t="e">
        <f>'[9]15 Yr. Cash Flow'!#REF!</f>
        <v>#REF!</v>
      </c>
      <c r="GHO9" s="354" t="e">
        <f>'[9]15 Yr. Cash Flow'!#REF!</f>
        <v>#REF!</v>
      </c>
      <c r="GHQ9" s="354" t="e">
        <f>'[9]15 Yr. Cash Flow'!#REF!</f>
        <v>#REF!</v>
      </c>
      <c r="GHS9" s="354" t="e">
        <f>'[9]15 Yr. Cash Flow'!#REF!</f>
        <v>#REF!</v>
      </c>
      <c r="GHU9" s="354" t="e">
        <f>'[9]15 Yr. Cash Flow'!#REF!</f>
        <v>#REF!</v>
      </c>
      <c r="GHW9" s="354" t="e">
        <f>'[9]15 Yr. Cash Flow'!#REF!</f>
        <v>#REF!</v>
      </c>
      <c r="GHY9" s="354" t="e">
        <f>'[9]15 Yr. Cash Flow'!#REF!</f>
        <v>#REF!</v>
      </c>
      <c r="GIA9" s="354" t="e">
        <f>'[9]15 Yr. Cash Flow'!#REF!</f>
        <v>#REF!</v>
      </c>
      <c r="GIC9" s="354" t="e">
        <f>'[9]15 Yr. Cash Flow'!#REF!</f>
        <v>#REF!</v>
      </c>
      <c r="GIE9" s="354" t="e">
        <f>'[9]15 Yr. Cash Flow'!#REF!</f>
        <v>#REF!</v>
      </c>
      <c r="GIG9" s="354" t="e">
        <f>'[9]15 Yr. Cash Flow'!#REF!</f>
        <v>#REF!</v>
      </c>
      <c r="GII9" s="354" t="e">
        <f>'[9]15 Yr. Cash Flow'!#REF!</f>
        <v>#REF!</v>
      </c>
      <c r="GIK9" s="354" t="e">
        <f>'[9]15 Yr. Cash Flow'!#REF!</f>
        <v>#REF!</v>
      </c>
      <c r="GIM9" s="354" t="e">
        <f>'[9]15 Yr. Cash Flow'!#REF!</f>
        <v>#REF!</v>
      </c>
      <c r="GIO9" s="354" t="e">
        <f>'[9]15 Yr. Cash Flow'!#REF!</f>
        <v>#REF!</v>
      </c>
      <c r="GIQ9" s="354" t="e">
        <f>'[9]15 Yr. Cash Flow'!#REF!</f>
        <v>#REF!</v>
      </c>
      <c r="GIS9" s="354" t="e">
        <f>'[9]15 Yr. Cash Flow'!#REF!</f>
        <v>#REF!</v>
      </c>
      <c r="GIU9" s="354" t="e">
        <f>'[9]15 Yr. Cash Flow'!#REF!</f>
        <v>#REF!</v>
      </c>
      <c r="GIW9" s="354" t="e">
        <f>'[9]15 Yr. Cash Flow'!#REF!</f>
        <v>#REF!</v>
      </c>
      <c r="GIY9" s="354" t="e">
        <f>'[9]15 Yr. Cash Flow'!#REF!</f>
        <v>#REF!</v>
      </c>
      <c r="GJA9" s="354" t="e">
        <f>'[9]15 Yr. Cash Flow'!#REF!</f>
        <v>#REF!</v>
      </c>
      <c r="GJC9" s="354" t="e">
        <f>'[9]15 Yr. Cash Flow'!#REF!</f>
        <v>#REF!</v>
      </c>
      <c r="GJE9" s="354" t="e">
        <f>'[9]15 Yr. Cash Flow'!#REF!</f>
        <v>#REF!</v>
      </c>
      <c r="GJG9" s="354" t="e">
        <f>'[9]15 Yr. Cash Flow'!#REF!</f>
        <v>#REF!</v>
      </c>
      <c r="GJI9" s="354" t="e">
        <f>'[9]15 Yr. Cash Flow'!#REF!</f>
        <v>#REF!</v>
      </c>
      <c r="GJK9" s="354" t="e">
        <f>'[9]15 Yr. Cash Flow'!#REF!</f>
        <v>#REF!</v>
      </c>
      <c r="GJM9" s="354" t="e">
        <f>'[9]15 Yr. Cash Flow'!#REF!</f>
        <v>#REF!</v>
      </c>
      <c r="GJO9" s="354" t="e">
        <f>'[9]15 Yr. Cash Flow'!#REF!</f>
        <v>#REF!</v>
      </c>
      <c r="GJQ9" s="354" t="e">
        <f>'[9]15 Yr. Cash Flow'!#REF!</f>
        <v>#REF!</v>
      </c>
      <c r="GJS9" s="354" t="e">
        <f>'[9]15 Yr. Cash Flow'!#REF!</f>
        <v>#REF!</v>
      </c>
      <c r="GJU9" s="354" t="e">
        <f>'[9]15 Yr. Cash Flow'!#REF!</f>
        <v>#REF!</v>
      </c>
      <c r="GJW9" s="354" t="e">
        <f>'[9]15 Yr. Cash Flow'!#REF!</f>
        <v>#REF!</v>
      </c>
      <c r="GJY9" s="354" t="e">
        <f>'[9]15 Yr. Cash Flow'!#REF!</f>
        <v>#REF!</v>
      </c>
      <c r="GKA9" s="354" t="e">
        <f>'[9]15 Yr. Cash Flow'!#REF!</f>
        <v>#REF!</v>
      </c>
      <c r="GKC9" s="354" t="e">
        <f>'[9]15 Yr. Cash Flow'!#REF!</f>
        <v>#REF!</v>
      </c>
      <c r="GKE9" s="354" t="e">
        <f>'[9]15 Yr. Cash Flow'!#REF!</f>
        <v>#REF!</v>
      </c>
      <c r="GKG9" s="354" t="e">
        <f>'[9]15 Yr. Cash Flow'!#REF!</f>
        <v>#REF!</v>
      </c>
      <c r="GKI9" s="354" t="e">
        <f>'[9]15 Yr. Cash Flow'!#REF!</f>
        <v>#REF!</v>
      </c>
      <c r="GKK9" s="354" t="e">
        <f>'[9]15 Yr. Cash Flow'!#REF!</f>
        <v>#REF!</v>
      </c>
      <c r="GKM9" s="354" t="e">
        <f>'[9]15 Yr. Cash Flow'!#REF!</f>
        <v>#REF!</v>
      </c>
      <c r="GKO9" s="354" t="e">
        <f>'[9]15 Yr. Cash Flow'!#REF!</f>
        <v>#REF!</v>
      </c>
      <c r="GKQ9" s="354" t="e">
        <f>'[9]15 Yr. Cash Flow'!#REF!</f>
        <v>#REF!</v>
      </c>
      <c r="GKS9" s="354" t="e">
        <f>'[9]15 Yr. Cash Flow'!#REF!</f>
        <v>#REF!</v>
      </c>
      <c r="GKU9" s="354" t="e">
        <f>'[9]15 Yr. Cash Flow'!#REF!</f>
        <v>#REF!</v>
      </c>
      <c r="GKW9" s="354" t="e">
        <f>'[9]15 Yr. Cash Flow'!#REF!</f>
        <v>#REF!</v>
      </c>
      <c r="GKY9" s="354" t="e">
        <f>'[9]15 Yr. Cash Flow'!#REF!</f>
        <v>#REF!</v>
      </c>
      <c r="GLA9" s="354" t="e">
        <f>'[9]15 Yr. Cash Flow'!#REF!</f>
        <v>#REF!</v>
      </c>
      <c r="GLC9" s="354" t="e">
        <f>'[9]15 Yr. Cash Flow'!#REF!</f>
        <v>#REF!</v>
      </c>
      <c r="GLE9" s="354" t="e">
        <f>'[9]15 Yr. Cash Flow'!#REF!</f>
        <v>#REF!</v>
      </c>
      <c r="GLG9" s="354" t="e">
        <f>'[9]15 Yr. Cash Flow'!#REF!</f>
        <v>#REF!</v>
      </c>
      <c r="GLI9" s="354" t="e">
        <f>'[9]15 Yr. Cash Flow'!#REF!</f>
        <v>#REF!</v>
      </c>
      <c r="GLK9" s="354" t="e">
        <f>'[9]15 Yr. Cash Flow'!#REF!</f>
        <v>#REF!</v>
      </c>
      <c r="GLM9" s="354" t="e">
        <f>'[9]15 Yr. Cash Flow'!#REF!</f>
        <v>#REF!</v>
      </c>
      <c r="GLO9" s="354" t="e">
        <f>'[9]15 Yr. Cash Flow'!#REF!</f>
        <v>#REF!</v>
      </c>
      <c r="GLQ9" s="354" t="e">
        <f>'[9]15 Yr. Cash Flow'!#REF!</f>
        <v>#REF!</v>
      </c>
      <c r="GLS9" s="354" t="e">
        <f>'[9]15 Yr. Cash Flow'!#REF!</f>
        <v>#REF!</v>
      </c>
      <c r="GLU9" s="354" t="e">
        <f>'[9]15 Yr. Cash Flow'!#REF!</f>
        <v>#REF!</v>
      </c>
      <c r="GLW9" s="354" t="e">
        <f>'[9]15 Yr. Cash Flow'!#REF!</f>
        <v>#REF!</v>
      </c>
      <c r="GLY9" s="354" t="e">
        <f>'[9]15 Yr. Cash Flow'!#REF!</f>
        <v>#REF!</v>
      </c>
      <c r="GMA9" s="354" t="e">
        <f>'[9]15 Yr. Cash Flow'!#REF!</f>
        <v>#REF!</v>
      </c>
      <c r="GMC9" s="354" t="e">
        <f>'[9]15 Yr. Cash Flow'!#REF!</f>
        <v>#REF!</v>
      </c>
      <c r="GME9" s="354" t="e">
        <f>'[9]15 Yr. Cash Flow'!#REF!</f>
        <v>#REF!</v>
      </c>
      <c r="GMG9" s="354" t="e">
        <f>'[9]15 Yr. Cash Flow'!#REF!</f>
        <v>#REF!</v>
      </c>
      <c r="GMI9" s="354" t="e">
        <f>'[9]15 Yr. Cash Flow'!#REF!</f>
        <v>#REF!</v>
      </c>
      <c r="GMK9" s="354" t="e">
        <f>'[9]15 Yr. Cash Flow'!#REF!</f>
        <v>#REF!</v>
      </c>
      <c r="GMM9" s="354" t="e">
        <f>'[9]15 Yr. Cash Flow'!#REF!</f>
        <v>#REF!</v>
      </c>
      <c r="GMO9" s="354" t="e">
        <f>'[9]15 Yr. Cash Flow'!#REF!</f>
        <v>#REF!</v>
      </c>
      <c r="GMQ9" s="354" t="e">
        <f>'[9]15 Yr. Cash Flow'!#REF!</f>
        <v>#REF!</v>
      </c>
      <c r="GMS9" s="354" t="e">
        <f>'[9]15 Yr. Cash Flow'!#REF!</f>
        <v>#REF!</v>
      </c>
      <c r="GMU9" s="354" t="e">
        <f>'[9]15 Yr. Cash Flow'!#REF!</f>
        <v>#REF!</v>
      </c>
      <c r="GMW9" s="354" t="e">
        <f>'[9]15 Yr. Cash Flow'!#REF!</f>
        <v>#REF!</v>
      </c>
      <c r="GMY9" s="354" t="e">
        <f>'[9]15 Yr. Cash Flow'!#REF!</f>
        <v>#REF!</v>
      </c>
      <c r="GNA9" s="354" t="e">
        <f>'[9]15 Yr. Cash Flow'!#REF!</f>
        <v>#REF!</v>
      </c>
      <c r="GNC9" s="354" t="e">
        <f>'[9]15 Yr. Cash Flow'!#REF!</f>
        <v>#REF!</v>
      </c>
      <c r="GNE9" s="354" t="e">
        <f>'[9]15 Yr. Cash Flow'!#REF!</f>
        <v>#REF!</v>
      </c>
      <c r="GNG9" s="354" t="e">
        <f>'[9]15 Yr. Cash Flow'!#REF!</f>
        <v>#REF!</v>
      </c>
      <c r="GNI9" s="354" t="e">
        <f>'[9]15 Yr. Cash Flow'!#REF!</f>
        <v>#REF!</v>
      </c>
      <c r="GNK9" s="354" t="e">
        <f>'[9]15 Yr. Cash Flow'!#REF!</f>
        <v>#REF!</v>
      </c>
      <c r="GNM9" s="354" t="e">
        <f>'[9]15 Yr. Cash Flow'!#REF!</f>
        <v>#REF!</v>
      </c>
      <c r="GNO9" s="354" t="e">
        <f>'[9]15 Yr. Cash Flow'!#REF!</f>
        <v>#REF!</v>
      </c>
      <c r="GNQ9" s="354" t="e">
        <f>'[9]15 Yr. Cash Flow'!#REF!</f>
        <v>#REF!</v>
      </c>
      <c r="GNS9" s="354" t="e">
        <f>'[9]15 Yr. Cash Flow'!#REF!</f>
        <v>#REF!</v>
      </c>
      <c r="GNU9" s="354" t="e">
        <f>'[9]15 Yr. Cash Flow'!#REF!</f>
        <v>#REF!</v>
      </c>
      <c r="GNW9" s="354" t="e">
        <f>'[9]15 Yr. Cash Flow'!#REF!</f>
        <v>#REF!</v>
      </c>
      <c r="GNY9" s="354" t="e">
        <f>'[9]15 Yr. Cash Flow'!#REF!</f>
        <v>#REF!</v>
      </c>
      <c r="GOA9" s="354" t="e">
        <f>'[9]15 Yr. Cash Flow'!#REF!</f>
        <v>#REF!</v>
      </c>
      <c r="GOC9" s="354" t="e">
        <f>'[9]15 Yr. Cash Flow'!#REF!</f>
        <v>#REF!</v>
      </c>
      <c r="GOE9" s="354" t="e">
        <f>'[9]15 Yr. Cash Flow'!#REF!</f>
        <v>#REF!</v>
      </c>
      <c r="GOG9" s="354" t="e">
        <f>'[9]15 Yr. Cash Flow'!#REF!</f>
        <v>#REF!</v>
      </c>
      <c r="GOI9" s="354" t="e">
        <f>'[9]15 Yr. Cash Flow'!#REF!</f>
        <v>#REF!</v>
      </c>
      <c r="GOK9" s="354" t="e">
        <f>'[9]15 Yr. Cash Flow'!#REF!</f>
        <v>#REF!</v>
      </c>
      <c r="GOM9" s="354" t="e">
        <f>'[9]15 Yr. Cash Flow'!#REF!</f>
        <v>#REF!</v>
      </c>
      <c r="GOO9" s="354" t="e">
        <f>'[9]15 Yr. Cash Flow'!#REF!</f>
        <v>#REF!</v>
      </c>
      <c r="GOQ9" s="354" t="e">
        <f>'[9]15 Yr. Cash Flow'!#REF!</f>
        <v>#REF!</v>
      </c>
      <c r="GOS9" s="354" t="e">
        <f>'[9]15 Yr. Cash Flow'!#REF!</f>
        <v>#REF!</v>
      </c>
      <c r="GOU9" s="354" t="e">
        <f>'[9]15 Yr. Cash Flow'!#REF!</f>
        <v>#REF!</v>
      </c>
      <c r="GOW9" s="354" t="e">
        <f>'[9]15 Yr. Cash Flow'!#REF!</f>
        <v>#REF!</v>
      </c>
      <c r="GOY9" s="354" t="e">
        <f>'[9]15 Yr. Cash Flow'!#REF!</f>
        <v>#REF!</v>
      </c>
      <c r="GPA9" s="354" t="e">
        <f>'[9]15 Yr. Cash Flow'!#REF!</f>
        <v>#REF!</v>
      </c>
      <c r="GPC9" s="354" t="e">
        <f>'[9]15 Yr. Cash Flow'!#REF!</f>
        <v>#REF!</v>
      </c>
      <c r="GPE9" s="354" t="e">
        <f>'[9]15 Yr. Cash Flow'!#REF!</f>
        <v>#REF!</v>
      </c>
      <c r="GPG9" s="354" t="e">
        <f>'[9]15 Yr. Cash Flow'!#REF!</f>
        <v>#REF!</v>
      </c>
      <c r="GPI9" s="354" t="e">
        <f>'[9]15 Yr. Cash Flow'!#REF!</f>
        <v>#REF!</v>
      </c>
      <c r="GPK9" s="354" t="e">
        <f>'[9]15 Yr. Cash Flow'!#REF!</f>
        <v>#REF!</v>
      </c>
      <c r="GPM9" s="354" t="e">
        <f>'[9]15 Yr. Cash Flow'!#REF!</f>
        <v>#REF!</v>
      </c>
      <c r="GPO9" s="354" t="e">
        <f>'[9]15 Yr. Cash Flow'!#REF!</f>
        <v>#REF!</v>
      </c>
      <c r="GPQ9" s="354" t="e">
        <f>'[9]15 Yr. Cash Flow'!#REF!</f>
        <v>#REF!</v>
      </c>
      <c r="GPS9" s="354" t="e">
        <f>'[9]15 Yr. Cash Flow'!#REF!</f>
        <v>#REF!</v>
      </c>
      <c r="GPU9" s="354" t="e">
        <f>'[9]15 Yr. Cash Flow'!#REF!</f>
        <v>#REF!</v>
      </c>
      <c r="GPW9" s="354" t="e">
        <f>'[9]15 Yr. Cash Flow'!#REF!</f>
        <v>#REF!</v>
      </c>
      <c r="GPY9" s="354" t="e">
        <f>'[9]15 Yr. Cash Flow'!#REF!</f>
        <v>#REF!</v>
      </c>
      <c r="GQA9" s="354" t="e">
        <f>'[9]15 Yr. Cash Flow'!#REF!</f>
        <v>#REF!</v>
      </c>
      <c r="GQC9" s="354" t="e">
        <f>'[9]15 Yr. Cash Flow'!#REF!</f>
        <v>#REF!</v>
      </c>
      <c r="GQE9" s="354" t="e">
        <f>'[9]15 Yr. Cash Flow'!#REF!</f>
        <v>#REF!</v>
      </c>
      <c r="GQG9" s="354" t="e">
        <f>'[9]15 Yr. Cash Flow'!#REF!</f>
        <v>#REF!</v>
      </c>
      <c r="GQI9" s="354" t="e">
        <f>'[9]15 Yr. Cash Flow'!#REF!</f>
        <v>#REF!</v>
      </c>
      <c r="GQK9" s="354" t="e">
        <f>'[9]15 Yr. Cash Flow'!#REF!</f>
        <v>#REF!</v>
      </c>
      <c r="GQM9" s="354" t="e">
        <f>'[9]15 Yr. Cash Flow'!#REF!</f>
        <v>#REF!</v>
      </c>
      <c r="GQO9" s="354" t="e">
        <f>'[9]15 Yr. Cash Flow'!#REF!</f>
        <v>#REF!</v>
      </c>
      <c r="GQQ9" s="354" t="e">
        <f>'[9]15 Yr. Cash Flow'!#REF!</f>
        <v>#REF!</v>
      </c>
      <c r="GQS9" s="354" t="e">
        <f>'[9]15 Yr. Cash Flow'!#REF!</f>
        <v>#REF!</v>
      </c>
      <c r="GQU9" s="354" t="e">
        <f>'[9]15 Yr. Cash Flow'!#REF!</f>
        <v>#REF!</v>
      </c>
      <c r="GQW9" s="354" t="e">
        <f>'[9]15 Yr. Cash Flow'!#REF!</f>
        <v>#REF!</v>
      </c>
      <c r="GQY9" s="354" t="e">
        <f>'[9]15 Yr. Cash Flow'!#REF!</f>
        <v>#REF!</v>
      </c>
      <c r="GRA9" s="354" t="e">
        <f>'[9]15 Yr. Cash Flow'!#REF!</f>
        <v>#REF!</v>
      </c>
      <c r="GRC9" s="354" t="e">
        <f>'[9]15 Yr. Cash Flow'!#REF!</f>
        <v>#REF!</v>
      </c>
      <c r="GRE9" s="354" t="e">
        <f>'[9]15 Yr. Cash Flow'!#REF!</f>
        <v>#REF!</v>
      </c>
      <c r="GRG9" s="354" t="e">
        <f>'[9]15 Yr. Cash Flow'!#REF!</f>
        <v>#REF!</v>
      </c>
      <c r="GRI9" s="354" t="e">
        <f>'[9]15 Yr. Cash Flow'!#REF!</f>
        <v>#REF!</v>
      </c>
      <c r="GRK9" s="354" t="e">
        <f>'[9]15 Yr. Cash Flow'!#REF!</f>
        <v>#REF!</v>
      </c>
      <c r="GRM9" s="354" t="e">
        <f>'[9]15 Yr. Cash Flow'!#REF!</f>
        <v>#REF!</v>
      </c>
      <c r="GRO9" s="354" t="e">
        <f>'[9]15 Yr. Cash Flow'!#REF!</f>
        <v>#REF!</v>
      </c>
      <c r="GRQ9" s="354" t="e">
        <f>'[9]15 Yr. Cash Flow'!#REF!</f>
        <v>#REF!</v>
      </c>
      <c r="GRS9" s="354" t="e">
        <f>'[9]15 Yr. Cash Flow'!#REF!</f>
        <v>#REF!</v>
      </c>
      <c r="GRU9" s="354" t="e">
        <f>'[9]15 Yr. Cash Flow'!#REF!</f>
        <v>#REF!</v>
      </c>
      <c r="GRW9" s="354" t="e">
        <f>'[9]15 Yr. Cash Flow'!#REF!</f>
        <v>#REF!</v>
      </c>
      <c r="GRY9" s="354" t="e">
        <f>'[9]15 Yr. Cash Flow'!#REF!</f>
        <v>#REF!</v>
      </c>
      <c r="GSA9" s="354" t="e">
        <f>'[9]15 Yr. Cash Flow'!#REF!</f>
        <v>#REF!</v>
      </c>
      <c r="GSC9" s="354" t="e">
        <f>'[9]15 Yr. Cash Flow'!#REF!</f>
        <v>#REF!</v>
      </c>
      <c r="GSE9" s="354" t="e">
        <f>'[9]15 Yr. Cash Flow'!#REF!</f>
        <v>#REF!</v>
      </c>
      <c r="GSG9" s="354" t="e">
        <f>'[9]15 Yr. Cash Flow'!#REF!</f>
        <v>#REF!</v>
      </c>
      <c r="GSI9" s="354" t="e">
        <f>'[9]15 Yr. Cash Flow'!#REF!</f>
        <v>#REF!</v>
      </c>
      <c r="GSK9" s="354" t="e">
        <f>'[9]15 Yr. Cash Flow'!#REF!</f>
        <v>#REF!</v>
      </c>
      <c r="GSM9" s="354" t="e">
        <f>'[9]15 Yr. Cash Flow'!#REF!</f>
        <v>#REF!</v>
      </c>
      <c r="GSO9" s="354" t="e">
        <f>'[9]15 Yr. Cash Flow'!#REF!</f>
        <v>#REF!</v>
      </c>
      <c r="GSQ9" s="354" t="e">
        <f>'[9]15 Yr. Cash Flow'!#REF!</f>
        <v>#REF!</v>
      </c>
      <c r="GSS9" s="354" t="e">
        <f>'[9]15 Yr. Cash Flow'!#REF!</f>
        <v>#REF!</v>
      </c>
      <c r="GSU9" s="354" t="e">
        <f>'[9]15 Yr. Cash Flow'!#REF!</f>
        <v>#REF!</v>
      </c>
      <c r="GSW9" s="354" t="e">
        <f>'[9]15 Yr. Cash Flow'!#REF!</f>
        <v>#REF!</v>
      </c>
      <c r="GSY9" s="354" t="e">
        <f>'[9]15 Yr. Cash Flow'!#REF!</f>
        <v>#REF!</v>
      </c>
      <c r="GTA9" s="354" t="e">
        <f>'[9]15 Yr. Cash Flow'!#REF!</f>
        <v>#REF!</v>
      </c>
      <c r="GTC9" s="354" t="e">
        <f>'[9]15 Yr. Cash Flow'!#REF!</f>
        <v>#REF!</v>
      </c>
      <c r="GTE9" s="354" t="e">
        <f>'[9]15 Yr. Cash Flow'!#REF!</f>
        <v>#REF!</v>
      </c>
      <c r="GTG9" s="354" t="e">
        <f>'[9]15 Yr. Cash Flow'!#REF!</f>
        <v>#REF!</v>
      </c>
      <c r="GTI9" s="354" t="e">
        <f>'[9]15 Yr. Cash Flow'!#REF!</f>
        <v>#REF!</v>
      </c>
      <c r="GTK9" s="354" t="e">
        <f>'[9]15 Yr. Cash Flow'!#REF!</f>
        <v>#REF!</v>
      </c>
      <c r="GTM9" s="354" t="e">
        <f>'[9]15 Yr. Cash Flow'!#REF!</f>
        <v>#REF!</v>
      </c>
      <c r="GTO9" s="354" t="e">
        <f>'[9]15 Yr. Cash Flow'!#REF!</f>
        <v>#REF!</v>
      </c>
      <c r="GTQ9" s="354" t="e">
        <f>'[9]15 Yr. Cash Flow'!#REF!</f>
        <v>#REF!</v>
      </c>
      <c r="GTS9" s="354" t="e">
        <f>'[9]15 Yr. Cash Flow'!#REF!</f>
        <v>#REF!</v>
      </c>
      <c r="GTU9" s="354" t="e">
        <f>'[9]15 Yr. Cash Flow'!#REF!</f>
        <v>#REF!</v>
      </c>
      <c r="GTW9" s="354" t="e">
        <f>'[9]15 Yr. Cash Flow'!#REF!</f>
        <v>#REF!</v>
      </c>
      <c r="GTY9" s="354" t="e">
        <f>'[9]15 Yr. Cash Flow'!#REF!</f>
        <v>#REF!</v>
      </c>
      <c r="GUA9" s="354" t="e">
        <f>'[9]15 Yr. Cash Flow'!#REF!</f>
        <v>#REF!</v>
      </c>
      <c r="GUC9" s="354" t="e">
        <f>'[9]15 Yr. Cash Flow'!#REF!</f>
        <v>#REF!</v>
      </c>
      <c r="GUE9" s="354" t="e">
        <f>'[9]15 Yr. Cash Flow'!#REF!</f>
        <v>#REF!</v>
      </c>
      <c r="GUG9" s="354" t="e">
        <f>'[9]15 Yr. Cash Flow'!#REF!</f>
        <v>#REF!</v>
      </c>
      <c r="GUI9" s="354" t="e">
        <f>'[9]15 Yr. Cash Flow'!#REF!</f>
        <v>#REF!</v>
      </c>
      <c r="GUK9" s="354" t="e">
        <f>'[9]15 Yr. Cash Flow'!#REF!</f>
        <v>#REF!</v>
      </c>
      <c r="GUM9" s="354" t="e">
        <f>'[9]15 Yr. Cash Flow'!#REF!</f>
        <v>#REF!</v>
      </c>
      <c r="GUO9" s="354" t="e">
        <f>'[9]15 Yr. Cash Flow'!#REF!</f>
        <v>#REF!</v>
      </c>
      <c r="GUQ9" s="354" t="e">
        <f>'[9]15 Yr. Cash Flow'!#REF!</f>
        <v>#REF!</v>
      </c>
      <c r="GUS9" s="354" t="e">
        <f>'[9]15 Yr. Cash Flow'!#REF!</f>
        <v>#REF!</v>
      </c>
      <c r="GUU9" s="354" t="e">
        <f>'[9]15 Yr. Cash Flow'!#REF!</f>
        <v>#REF!</v>
      </c>
      <c r="GUW9" s="354" t="e">
        <f>'[9]15 Yr. Cash Flow'!#REF!</f>
        <v>#REF!</v>
      </c>
      <c r="GUY9" s="354" t="e">
        <f>'[9]15 Yr. Cash Flow'!#REF!</f>
        <v>#REF!</v>
      </c>
      <c r="GVA9" s="354" t="e">
        <f>'[9]15 Yr. Cash Flow'!#REF!</f>
        <v>#REF!</v>
      </c>
      <c r="GVC9" s="354" t="e">
        <f>'[9]15 Yr. Cash Flow'!#REF!</f>
        <v>#REF!</v>
      </c>
      <c r="GVE9" s="354" t="e">
        <f>'[9]15 Yr. Cash Flow'!#REF!</f>
        <v>#REF!</v>
      </c>
      <c r="GVG9" s="354" t="e">
        <f>'[9]15 Yr. Cash Flow'!#REF!</f>
        <v>#REF!</v>
      </c>
      <c r="GVI9" s="354" t="e">
        <f>'[9]15 Yr. Cash Flow'!#REF!</f>
        <v>#REF!</v>
      </c>
      <c r="GVK9" s="354" t="e">
        <f>'[9]15 Yr. Cash Flow'!#REF!</f>
        <v>#REF!</v>
      </c>
      <c r="GVM9" s="354" t="e">
        <f>'[9]15 Yr. Cash Flow'!#REF!</f>
        <v>#REF!</v>
      </c>
      <c r="GVO9" s="354" t="e">
        <f>'[9]15 Yr. Cash Flow'!#REF!</f>
        <v>#REF!</v>
      </c>
      <c r="GVQ9" s="354" t="e">
        <f>'[9]15 Yr. Cash Flow'!#REF!</f>
        <v>#REF!</v>
      </c>
      <c r="GVS9" s="354" t="e">
        <f>'[9]15 Yr. Cash Flow'!#REF!</f>
        <v>#REF!</v>
      </c>
      <c r="GVU9" s="354" t="e">
        <f>'[9]15 Yr. Cash Flow'!#REF!</f>
        <v>#REF!</v>
      </c>
      <c r="GVW9" s="354" t="e">
        <f>'[9]15 Yr. Cash Flow'!#REF!</f>
        <v>#REF!</v>
      </c>
      <c r="GVY9" s="354" t="e">
        <f>'[9]15 Yr. Cash Flow'!#REF!</f>
        <v>#REF!</v>
      </c>
      <c r="GWA9" s="354" t="e">
        <f>'[9]15 Yr. Cash Flow'!#REF!</f>
        <v>#REF!</v>
      </c>
      <c r="GWC9" s="354" t="e">
        <f>'[9]15 Yr. Cash Flow'!#REF!</f>
        <v>#REF!</v>
      </c>
      <c r="GWE9" s="354" t="e">
        <f>'[9]15 Yr. Cash Flow'!#REF!</f>
        <v>#REF!</v>
      </c>
      <c r="GWG9" s="354" t="e">
        <f>'[9]15 Yr. Cash Flow'!#REF!</f>
        <v>#REF!</v>
      </c>
      <c r="GWI9" s="354" t="e">
        <f>'[9]15 Yr. Cash Flow'!#REF!</f>
        <v>#REF!</v>
      </c>
      <c r="GWK9" s="354" t="e">
        <f>'[9]15 Yr. Cash Flow'!#REF!</f>
        <v>#REF!</v>
      </c>
      <c r="GWM9" s="354" t="e">
        <f>'[9]15 Yr. Cash Flow'!#REF!</f>
        <v>#REF!</v>
      </c>
      <c r="GWO9" s="354" t="e">
        <f>'[9]15 Yr. Cash Flow'!#REF!</f>
        <v>#REF!</v>
      </c>
      <c r="GWQ9" s="354" t="e">
        <f>'[9]15 Yr. Cash Flow'!#REF!</f>
        <v>#REF!</v>
      </c>
      <c r="GWS9" s="354" t="e">
        <f>'[9]15 Yr. Cash Flow'!#REF!</f>
        <v>#REF!</v>
      </c>
      <c r="GWU9" s="354" t="e">
        <f>'[9]15 Yr. Cash Flow'!#REF!</f>
        <v>#REF!</v>
      </c>
      <c r="GWW9" s="354" t="e">
        <f>'[9]15 Yr. Cash Flow'!#REF!</f>
        <v>#REF!</v>
      </c>
      <c r="GWY9" s="354" t="e">
        <f>'[9]15 Yr. Cash Flow'!#REF!</f>
        <v>#REF!</v>
      </c>
      <c r="GXA9" s="354" t="e">
        <f>'[9]15 Yr. Cash Flow'!#REF!</f>
        <v>#REF!</v>
      </c>
      <c r="GXC9" s="354" t="e">
        <f>'[9]15 Yr. Cash Flow'!#REF!</f>
        <v>#REF!</v>
      </c>
      <c r="GXE9" s="354" t="e">
        <f>'[9]15 Yr. Cash Flow'!#REF!</f>
        <v>#REF!</v>
      </c>
      <c r="GXG9" s="354" t="e">
        <f>'[9]15 Yr. Cash Flow'!#REF!</f>
        <v>#REF!</v>
      </c>
      <c r="GXI9" s="354" t="e">
        <f>'[9]15 Yr. Cash Flow'!#REF!</f>
        <v>#REF!</v>
      </c>
      <c r="GXK9" s="354" t="e">
        <f>'[9]15 Yr. Cash Flow'!#REF!</f>
        <v>#REF!</v>
      </c>
      <c r="GXM9" s="354" t="e">
        <f>'[9]15 Yr. Cash Flow'!#REF!</f>
        <v>#REF!</v>
      </c>
      <c r="GXO9" s="354" t="e">
        <f>'[9]15 Yr. Cash Flow'!#REF!</f>
        <v>#REF!</v>
      </c>
      <c r="GXQ9" s="354" t="e">
        <f>'[9]15 Yr. Cash Flow'!#REF!</f>
        <v>#REF!</v>
      </c>
      <c r="GXS9" s="354" t="e">
        <f>'[9]15 Yr. Cash Flow'!#REF!</f>
        <v>#REF!</v>
      </c>
      <c r="GXU9" s="354" t="e">
        <f>'[9]15 Yr. Cash Flow'!#REF!</f>
        <v>#REF!</v>
      </c>
      <c r="GXW9" s="354" t="e">
        <f>'[9]15 Yr. Cash Flow'!#REF!</f>
        <v>#REF!</v>
      </c>
      <c r="GXY9" s="354" t="e">
        <f>'[9]15 Yr. Cash Flow'!#REF!</f>
        <v>#REF!</v>
      </c>
      <c r="GYA9" s="354" t="e">
        <f>'[9]15 Yr. Cash Flow'!#REF!</f>
        <v>#REF!</v>
      </c>
      <c r="GYC9" s="354" t="e">
        <f>'[9]15 Yr. Cash Flow'!#REF!</f>
        <v>#REF!</v>
      </c>
      <c r="GYE9" s="354" t="e">
        <f>'[9]15 Yr. Cash Flow'!#REF!</f>
        <v>#REF!</v>
      </c>
      <c r="GYG9" s="354" t="e">
        <f>'[9]15 Yr. Cash Flow'!#REF!</f>
        <v>#REF!</v>
      </c>
      <c r="GYI9" s="354" t="e">
        <f>'[9]15 Yr. Cash Flow'!#REF!</f>
        <v>#REF!</v>
      </c>
      <c r="GYK9" s="354" t="e">
        <f>'[9]15 Yr. Cash Flow'!#REF!</f>
        <v>#REF!</v>
      </c>
      <c r="GYM9" s="354" t="e">
        <f>'[9]15 Yr. Cash Flow'!#REF!</f>
        <v>#REF!</v>
      </c>
      <c r="GYO9" s="354" t="e">
        <f>'[9]15 Yr. Cash Flow'!#REF!</f>
        <v>#REF!</v>
      </c>
      <c r="GYQ9" s="354" t="e">
        <f>'[9]15 Yr. Cash Flow'!#REF!</f>
        <v>#REF!</v>
      </c>
      <c r="GYS9" s="354" t="e">
        <f>'[9]15 Yr. Cash Flow'!#REF!</f>
        <v>#REF!</v>
      </c>
      <c r="GYU9" s="354" t="e">
        <f>'[9]15 Yr. Cash Flow'!#REF!</f>
        <v>#REF!</v>
      </c>
      <c r="GYW9" s="354" t="e">
        <f>'[9]15 Yr. Cash Flow'!#REF!</f>
        <v>#REF!</v>
      </c>
      <c r="GYY9" s="354" t="e">
        <f>'[9]15 Yr. Cash Flow'!#REF!</f>
        <v>#REF!</v>
      </c>
      <c r="GZA9" s="354" t="e">
        <f>'[9]15 Yr. Cash Flow'!#REF!</f>
        <v>#REF!</v>
      </c>
      <c r="GZC9" s="354" t="e">
        <f>'[9]15 Yr. Cash Flow'!#REF!</f>
        <v>#REF!</v>
      </c>
      <c r="GZE9" s="354" t="e">
        <f>'[9]15 Yr. Cash Flow'!#REF!</f>
        <v>#REF!</v>
      </c>
      <c r="GZG9" s="354" t="e">
        <f>'[9]15 Yr. Cash Flow'!#REF!</f>
        <v>#REF!</v>
      </c>
      <c r="GZI9" s="354" t="e">
        <f>'[9]15 Yr. Cash Flow'!#REF!</f>
        <v>#REF!</v>
      </c>
      <c r="GZK9" s="354" t="e">
        <f>'[9]15 Yr. Cash Flow'!#REF!</f>
        <v>#REF!</v>
      </c>
      <c r="GZM9" s="354" t="e">
        <f>'[9]15 Yr. Cash Flow'!#REF!</f>
        <v>#REF!</v>
      </c>
      <c r="GZO9" s="354" t="e">
        <f>'[9]15 Yr. Cash Flow'!#REF!</f>
        <v>#REF!</v>
      </c>
      <c r="GZQ9" s="354" t="e">
        <f>'[9]15 Yr. Cash Flow'!#REF!</f>
        <v>#REF!</v>
      </c>
      <c r="GZS9" s="354" t="e">
        <f>'[9]15 Yr. Cash Flow'!#REF!</f>
        <v>#REF!</v>
      </c>
      <c r="GZU9" s="354" t="e">
        <f>'[9]15 Yr. Cash Flow'!#REF!</f>
        <v>#REF!</v>
      </c>
      <c r="GZW9" s="354" t="e">
        <f>'[9]15 Yr. Cash Flow'!#REF!</f>
        <v>#REF!</v>
      </c>
      <c r="GZY9" s="354" t="e">
        <f>'[9]15 Yr. Cash Flow'!#REF!</f>
        <v>#REF!</v>
      </c>
      <c r="HAA9" s="354" t="e">
        <f>'[9]15 Yr. Cash Flow'!#REF!</f>
        <v>#REF!</v>
      </c>
      <c r="HAC9" s="354" t="e">
        <f>'[9]15 Yr. Cash Flow'!#REF!</f>
        <v>#REF!</v>
      </c>
      <c r="HAE9" s="354" t="e">
        <f>'[9]15 Yr. Cash Flow'!#REF!</f>
        <v>#REF!</v>
      </c>
      <c r="HAG9" s="354" t="e">
        <f>'[9]15 Yr. Cash Flow'!#REF!</f>
        <v>#REF!</v>
      </c>
      <c r="HAI9" s="354" t="e">
        <f>'[9]15 Yr. Cash Flow'!#REF!</f>
        <v>#REF!</v>
      </c>
      <c r="HAK9" s="354" t="e">
        <f>'[9]15 Yr. Cash Flow'!#REF!</f>
        <v>#REF!</v>
      </c>
      <c r="HAM9" s="354" t="e">
        <f>'[9]15 Yr. Cash Flow'!#REF!</f>
        <v>#REF!</v>
      </c>
      <c r="HAO9" s="354" t="e">
        <f>'[9]15 Yr. Cash Flow'!#REF!</f>
        <v>#REF!</v>
      </c>
      <c r="HAQ9" s="354" t="e">
        <f>'[9]15 Yr. Cash Flow'!#REF!</f>
        <v>#REF!</v>
      </c>
      <c r="HAS9" s="354" t="e">
        <f>'[9]15 Yr. Cash Flow'!#REF!</f>
        <v>#REF!</v>
      </c>
      <c r="HAU9" s="354" t="e">
        <f>'[9]15 Yr. Cash Flow'!#REF!</f>
        <v>#REF!</v>
      </c>
      <c r="HAW9" s="354" t="e">
        <f>'[9]15 Yr. Cash Flow'!#REF!</f>
        <v>#REF!</v>
      </c>
      <c r="HAY9" s="354" t="e">
        <f>'[9]15 Yr. Cash Flow'!#REF!</f>
        <v>#REF!</v>
      </c>
      <c r="HBA9" s="354" t="e">
        <f>'[9]15 Yr. Cash Flow'!#REF!</f>
        <v>#REF!</v>
      </c>
      <c r="HBC9" s="354" t="e">
        <f>'[9]15 Yr. Cash Flow'!#REF!</f>
        <v>#REF!</v>
      </c>
      <c r="HBE9" s="354" t="e">
        <f>'[9]15 Yr. Cash Flow'!#REF!</f>
        <v>#REF!</v>
      </c>
      <c r="HBG9" s="354" t="e">
        <f>'[9]15 Yr. Cash Flow'!#REF!</f>
        <v>#REF!</v>
      </c>
      <c r="HBI9" s="354" t="e">
        <f>'[9]15 Yr. Cash Flow'!#REF!</f>
        <v>#REF!</v>
      </c>
      <c r="HBK9" s="354" t="e">
        <f>'[9]15 Yr. Cash Flow'!#REF!</f>
        <v>#REF!</v>
      </c>
      <c r="HBM9" s="354" t="e">
        <f>'[9]15 Yr. Cash Flow'!#REF!</f>
        <v>#REF!</v>
      </c>
      <c r="HBO9" s="354" t="e">
        <f>'[9]15 Yr. Cash Flow'!#REF!</f>
        <v>#REF!</v>
      </c>
      <c r="HBQ9" s="354" t="e">
        <f>'[9]15 Yr. Cash Flow'!#REF!</f>
        <v>#REF!</v>
      </c>
      <c r="HBS9" s="354" t="e">
        <f>'[9]15 Yr. Cash Flow'!#REF!</f>
        <v>#REF!</v>
      </c>
      <c r="HBU9" s="354" t="e">
        <f>'[9]15 Yr. Cash Flow'!#REF!</f>
        <v>#REF!</v>
      </c>
      <c r="HBW9" s="354" t="e">
        <f>'[9]15 Yr. Cash Flow'!#REF!</f>
        <v>#REF!</v>
      </c>
      <c r="HBY9" s="354" t="e">
        <f>'[9]15 Yr. Cash Flow'!#REF!</f>
        <v>#REF!</v>
      </c>
      <c r="HCA9" s="354" t="e">
        <f>'[9]15 Yr. Cash Flow'!#REF!</f>
        <v>#REF!</v>
      </c>
      <c r="HCC9" s="354" t="e">
        <f>'[9]15 Yr. Cash Flow'!#REF!</f>
        <v>#REF!</v>
      </c>
      <c r="HCE9" s="354" t="e">
        <f>'[9]15 Yr. Cash Flow'!#REF!</f>
        <v>#REF!</v>
      </c>
      <c r="HCG9" s="354" t="e">
        <f>'[9]15 Yr. Cash Flow'!#REF!</f>
        <v>#REF!</v>
      </c>
      <c r="HCI9" s="354" t="e">
        <f>'[9]15 Yr. Cash Flow'!#REF!</f>
        <v>#REF!</v>
      </c>
      <c r="HCK9" s="354" t="e">
        <f>'[9]15 Yr. Cash Flow'!#REF!</f>
        <v>#REF!</v>
      </c>
      <c r="HCM9" s="354" t="e">
        <f>'[9]15 Yr. Cash Flow'!#REF!</f>
        <v>#REF!</v>
      </c>
      <c r="HCO9" s="354" t="e">
        <f>'[9]15 Yr. Cash Flow'!#REF!</f>
        <v>#REF!</v>
      </c>
      <c r="HCQ9" s="354" t="e">
        <f>'[9]15 Yr. Cash Flow'!#REF!</f>
        <v>#REF!</v>
      </c>
      <c r="HCS9" s="354" t="e">
        <f>'[9]15 Yr. Cash Flow'!#REF!</f>
        <v>#REF!</v>
      </c>
      <c r="HCU9" s="354" t="e">
        <f>'[9]15 Yr. Cash Flow'!#REF!</f>
        <v>#REF!</v>
      </c>
      <c r="HCW9" s="354" t="e">
        <f>'[9]15 Yr. Cash Flow'!#REF!</f>
        <v>#REF!</v>
      </c>
      <c r="HCY9" s="354" t="e">
        <f>'[9]15 Yr. Cash Flow'!#REF!</f>
        <v>#REF!</v>
      </c>
      <c r="HDA9" s="354" t="e">
        <f>'[9]15 Yr. Cash Flow'!#REF!</f>
        <v>#REF!</v>
      </c>
      <c r="HDC9" s="354" t="e">
        <f>'[9]15 Yr. Cash Flow'!#REF!</f>
        <v>#REF!</v>
      </c>
      <c r="HDE9" s="354" t="e">
        <f>'[9]15 Yr. Cash Flow'!#REF!</f>
        <v>#REF!</v>
      </c>
      <c r="HDG9" s="354" t="e">
        <f>'[9]15 Yr. Cash Flow'!#REF!</f>
        <v>#REF!</v>
      </c>
      <c r="HDI9" s="354" t="e">
        <f>'[9]15 Yr. Cash Flow'!#REF!</f>
        <v>#REF!</v>
      </c>
      <c r="HDK9" s="354" t="e">
        <f>'[9]15 Yr. Cash Flow'!#REF!</f>
        <v>#REF!</v>
      </c>
      <c r="HDM9" s="354" t="e">
        <f>'[9]15 Yr. Cash Flow'!#REF!</f>
        <v>#REF!</v>
      </c>
      <c r="HDO9" s="354" t="e">
        <f>'[9]15 Yr. Cash Flow'!#REF!</f>
        <v>#REF!</v>
      </c>
      <c r="HDQ9" s="354" t="e">
        <f>'[9]15 Yr. Cash Flow'!#REF!</f>
        <v>#REF!</v>
      </c>
      <c r="HDS9" s="354" t="e">
        <f>'[9]15 Yr. Cash Flow'!#REF!</f>
        <v>#REF!</v>
      </c>
      <c r="HDU9" s="354" t="e">
        <f>'[9]15 Yr. Cash Flow'!#REF!</f>
        <v>#REF!</v>
      </c>
      <c r="HDW9" s="354" t="e">
        <f>'[9]15 Yr. Cash Flow'!#REF!</f>
        <v>#REF!</v>
      </c>
      <c r="HDY9" s="354" t="e">
        <f>'[9]15 Yr. Cash Flow'!#REF!</f>
        <v>#REF!</v>
      </c>
      <c r="HEA9" s="354" t="e">
        <f>'[9]15 Yr. Cash Flow'!#REF!</f>
        <v>#REF!</v>
      </c>
      <c r="HEC9" s="354" t="e">
        <f>'[9]15 Yr. Cash Flow'!#REF!</f>
        <v>#REF!</v>
      </c>
      <c r="HEE9" s="354" t="e">
        <f>'[9]15 Yr. Cash Flow'!#REF!</f>
        <v>#REF!</v>
      </c>
      <c r="HEG9" s="354" t="e">
        <f>'[9]15 Yr. Cash Flow'!#REF!</f>
        <v>#REF!</v>
      </c>
      <c r="HEI9" s="354" t="e">
        <f>'[9]15 Yr. Cash Flow'!#REF!</f>
        <v>#REF!</v>
      </c>
      <c r="HEK9" s="354" t="e">
        <f>'[9]15 Yr. Cash Flow'!#REF!</f>
        <v>#REF!</v>
      </c>
      <c r="HEM9" s="354" t="e">
        <f>'[9]15 Yr. Cash Flow'!#REF!</f>
        <v>#REF!</v>
      </c>
      <c r="HEO9" s="354" t="e">
        <f>'[9]15 Yr. Cash Flow'!#REF!</f>
        <v>#REF!</v>
      </c>
      <c r="HEQ9" s="354" t="e">
        <f>'[9]15 Yr. Cash Flow'!#REF!</f>
        <v>#REF!</v>
      </c>
      <c r="HES9" s="354" t="e">
        <f>'[9]15 Yr. Cash Flow'!#REF!</f>
        <v>#REF!</v>
      </c>
      <c r="HEU9" s="354" t="e">
        <f>'[9]15 Yr. Cash Flow'!#REF!</f>
        <v>#REF!</v>
      </c>
      <c r="HEW9" s="354" t="e">
        <f>'[9]15 Yr. Cash Flow'!#REF!</f>
        <v>#REF!</v>
      </c>
      <c r="HEY9" s="354" t="e">
        <f>'[9]15 Yr. Cash Flow'!#REF!</f>
        <v>#REF!</v>
      </c>
      <c r="HFA9" s="354" t="e">
        <f>'[9]15 Yr. Cash Flow'!#REF!</f>
        <v>#REF!</v>
      </c>
      <c r="HFC9" s="354" t="e">
        <f>'[9]15 Yr. Cash Flow'!#REF!</f>
        <v>#REF!</v>
      </c>
      <c r="HFE9" s="354" t="e">
        <f>'[9]15 Yr. Cash Flow'!#REF!</f>
        <v>#REF!</v>
      </c>
      <c r="HFG9" s="354" t="e">
        <f>'[9]15 Yr. Cash Flow'!#REF!</f>
        <v>#REF!</v>
      </c>
      <c r="HFI9" s="354" t="e">
        <f>'[9]15 Yr. Cash Flow'!#REF!</f>
        <v>#REF!</v>
      </c>
      <c r="HFK9" s="354" t="e">
        <f>'[9]15 Yr. Cash Flow'!#REF!</f>
        <v>#REF!</v>
      </c>
      <c r="HFM9" s="354" t="e">
        <f>'[9]15 Yr. Cash Flow'!#REF!</f>
        <v>#REF!</v>
      </c>
      <c r="HFO9" s="354" t="e">
        <f>'[9]15 Yr. Cash Flow'!#REF!</f>
        <v>#REF!</v>
      </c>
      <c r="HFQ9" s="354" t="e">
        <f>'[9]15 Yr. Cash Flow'!#REF!</f>
        <v>#REF!</v>
      </c>
      <c r="HFS9" s="354" t="e">
        <f>'[9]15 Yr. Cash Flow'!#REF!</f>
        <v>#REF!</v>
      </c>
      <c r="HFU9" s="354" t="e">
        <f>'[9]15 Yr. Cash Flow'!#REF!</f>
        <v>#REF!</v>
      </c>
      <c r="HFW9" s="354" t="e">
        <f>'[9]15 Yr. Cash Flow'!#REF!</f>
        <v>#REF!</v>
      </c>
      <c r="HFY9" s="354" t="e">
        <f>'[9]15 Yr. Cash Flow'!#REF!</f>
        <v>#REF!</v>
      </c>
      <c r="HGA9" s="354" t="e">
        <f>'[9]15 Yr. Cash Flow'!#REF!</f>
        <v>#REF!</v>
      </c>
      <c r="HGC9" s="354" t="e">
        <f>'[9]15 Yr. Cash Flow'!#REF!</f>
        <v>#REF!</v>
      </c>
      <c r="HGE9" s="354" t="e">
        <f>'[9]15 Yr. Cash Flow'!#REF!</f>
        <v>#REF!</v>
      </c>
      <c r="HGG9" s="354" t="e">
        <f>'[9]15 Yr. Cash Flow'!#REF!</f>
        <v>#REF!</v>
      </c>
      <c r="HGI9" s="354" t="e">
        <f>'[9]15 Yr. Cash Flow'!#REF!</f>
        <v>#REF!</v>
      </c>
      <c r="HGK9" s="354" t="e">
        <f>'[9]15 Yr. Cash Flow'!#REF!</f>
        <v>#REF!</v>
      </c>
      <c r="HGM9" s="354" t="e">
        <f>'[9]15 Yr. Cash Flow'!#REF!</f>
        <v>#REF!</v>
      </c>
      <c r="HGO9" s="354" t="e">
        <f>'[9]15 Yr. Cash Flow'!#REF!</f>
        <v>#REF!</v>
      </c>
      <c r="HGQ9" s="354" t="e">
        <f>'[9]15 Yr. Cash Flow'!#REF!</f>
        <v>#REF!</v>
      </c>
      <c r="HGS9" s="354" t="e">
        <f>'[9]15 Yr. Cash Flow'!#REF!</f>
        <v>#REF!</v>
      </c>
      <c r="HGU9" s="354" t="e">
        <f>'[9]15 Yr. Cash Flow'!#REF!</f>
        <v>#REF!</v>
      </c>
      <c r="HGW9" s="354" t="e">
        <f>'[9]15 Yr. Cash Flow'!#REF!</f>
        <v>#REF!</v>
      </c>
      <c r="HGY9" s="354" t="e">
        <f>'[9]15 Yr. Cash Flow'!#REF!</f>
        <v>#REF!</v>
      </c>
      <c r="HHA9" s="354" t="e">
        <f>'[9]15 Yr. Cash Flow'!#REF!</f>
        <v>#REF!</v>
      </c>
      <c r="HHC9" s="354" t="e">
        <f>'[9]15 Yr. Cash Flow'!#REF!</f>
        <v>#REF!</v>
      </c>
      <c r="HHE9" s="354" t="e">
        <f>'[9]15 Yr. Cash Flow'!#REF!</f>
        <v>#REF!</v>
      </c>
      <c r="HHG9" s="354" t="e">
        <f>'[9]15 Yr. Cash Flow'!#REF!</f>
        <v>#REF!</v>
      </c>
      <c r="HHI9" s="354" t="e">
        <f>'[9]15 Yr. Cash Flow'!#REF!</f>
        <v>#REF!</v>
      </c>
      <c r="HHK9" s="354" t="e">
        <f>'[9]15 Yr. Cash Flow'!#REF!</f>
        <v>#REF!</v>
      </c>
      <c r="HHM9" s="354" t="e">
        <f>'[9]15 Yr. Cash Flow'!#REF!</f>
        <v>#REF!</v>
      </c>
      <c r="HHO9" s="354" t="e">
        <f>'[9]15 Yr. Cash Flow'!#REF!</f>
        <v>#REF!</v>
      </c>
      <c r="HHQ9" s="354" t="e">
        <f>'[9]15 Yr. Cash Flow'!#REF!</f>
        <v>#REF!</v>
      </c>
      <c r="HHS9" s="354" t="e">
        <f>'[9]15 Yr. Cash Flow'!#REF!</f>
        <v>#REF!</v>
      </c>
      <c r="HHU9" s="354" t="e">
        <f>'[9]15 Yr. Cash Flow'!#REF!</f>
        <v>#REF!</v>
      </c>
      <c r="HHW9" s="354" t="e">
        <f>'[9]15 Yr. Cash Flow'!#REF!</f>
        <v>#REF!</v>
      </c>
      <c r="HHY9" s="354" t="e">
        <f>'[9]15 Yr. Cash Flow'!#REF!</f>
        <v>#REF!</v>
      </c>
      <c r="HIA9" s="354" t="e">
        <f>'[9]15 Yr. Cash Flow'!#REF!</f>
        <v>#REF!</v>
      </c>
      <c r="HIC9" s="354" t="e">
        <f>'[9]15 Yr. Cash Flow'!#REF!</f>
        <v>#REF!</v>
      </c>
      <c r="HIE9" s="354" t="e">
        <f>'[9]15 Yr. Cash Flow'!#REF!</f>
        <v>#REF!</v>
      </c>
      <c r="HIG9" s="354" t="e">
        <f>'[9]15 Yr. Cash Flow'!#REF!</f>
        <v>#REF!</v>
      </c>
      <c r="HII9" s="354" t="e">
        <f>'[9]15 Yr. Cash Flow'!#REF!</f>
        <v>#REF!</v>
      </c>
      <c r="HIK9" s="354" t="e">
        <f>'[9]15 Yr. Cash Flow'!#REF!</f>
        <v>#REF!</v>
      </c>
      <c r="HIM9" s="354" t="e">
        <f>'[9]15 Yr. Cash Flow'!#REF!</f>
        <v>#REF!</v>
      </c>
      <c r="HIO9" s="354" t="e">
        <f>'[9]15 Yr. Cash Flow'!#REF!</f>
        <v>#REF!</v>
      </c>
      <c r="HIQ9" s="354" t="e">
        <f>'[9]15 Yr. Cash Flow'!#REF!</f>
        <v>#REF!</v>
      </c>
      <c r="HIS9" s="354" t="e">
        <f>'[9]15 Yr. Cash Flow'!#REF!</f>
        <v>#REF!</v>
      </c>
      <c r="HIU9" s="354" t="e">
        <f>'[9]15 Yr. Cash Flow'!#REF!</f>
        <v>#REF!</v>
      </c>
      <c r="HIW9" s="354" t="e">
        <f>'[9]15 Yr. Cash Flow'!#REF!</f>
        <v>#REF!</v>
      </c>
      <c r="HIY9" s="354" t="e">
        <f>'[9]15 Yr. Cash Flow'!#REF!</f>
        <v>#REF!</v>
      </c>
      <c r="HJA9" s="354" t="e">
        <f>'[9]15 Yr. Cash Flow'!#REF!</f>
        <v>#REF!</v>
      </c>
      <c r="HJC9" s="354" t="e">
        <f>'[9]15 Yr. Cash Flow'!#REF!</f>
        <v>#REF!</v>
      </c>
      <c r="HJE9" s="354" t="e">
        <f>'[9]15 Yr. Cash Flow'!#REF!</f>
        <v>#REF!</v>
      </c>
      <c r="HJG9" s="354" t="e">
        <f>'[9]15 Yr. Cash Flow'!#REF!</f>
        <v>#REF!</v>
      </c>
      <c r="HJI9" s="354" t="e">
        <f>'[9]15 Yr. Cash Flow'!#REF!</f>
        <v>#REF!</v>
      </c>
      <c r="HJK9" s="354" t="e">
        <f>'[9]15 Yr. Cash Flow'!#REF!</f>
        <v>#REF!</v>
      </c>
      <c r="HJM9" s="354" t="e">
        <f>'[9]15 Yr. Cash Flow'!#REF!</f>
        <v>#REF!</v>
      </c>
      <c r="HJO9" s="354" t="e">
        <f>'[9]15 Yr. Cash Flow'!#REF!</f>
        <v>#REF!</v>
      </c>
      <c r="HJQ9" s="354" t="e">
        <f>'[9]15 Yr. Cash Flow'!#REF!</f>
        <v>#REF!</v>
      </c>
      <c r="HJS9" s="354" t="e">
        <f>'[9]15 Yr. Cash Flow'!#REF!</f>
        <v>#REF!</v>
      </c>
      <c r="HJU9" s="354" t="e">
        <f>'[9]15 Yr. Cash Flow'!#REF!</f>
        <v>#REF!</v>
      </c>
      <c r="HJW9" s="354" t="e">
        <f>'[9]15 Yr. Cash Flow'!#REF!</f>
        <v>#REF!</v>
      </c>
      <c r="HJY9" s="354" t="e">
        <f>'[9]15 Yr. Cash Flow'!#REF!</f>
        <v>#REF!</v>
      </c>
      <c r="HKA9" s="354" t="e">
        <f>'[9]15 Yr. Cash Flow'!#REF!</f>
        <v>#REF!</v>
      </c>
      <c r="HKC9" s="354" t="e">
        <f>'[9]15 Yr. Cash Flow'!#REF!</f>
        <v>#REF!</v>
      </c>
      <c r="HKE9" s="354" t="e">
        <f>'[9]15 Yr. Cash Flow'!#REF!</f>
        <v>#REF!</v>
      </c>
      <c r="HKG9" s="354" t="e">
        <f>'[9]15 Yr. Cash Flow'!#REF!</f>
        <v>#REF!</v>
      </c>
      <c r="HKI9" s="354" t="e">
        <f>'[9]15 Yr. Cash Flow'!#REF!</f>
        <v>#REF!</v>
      </c>
      <c r="HKK9" s="354" t="e">
        <f>'[9]15 Yr. Cash Flow'!#REF!</f>
        <v>#REF!</v>
      </c>
      <c r="HKM9" s="354" t="e">
        <f>'[9]15 Yr. Cash Flow'!#REF!</f>
        <v>#REF!</v>
      </c>
      <c r="HKO9" s="354" t="e">
        <f>'[9]15 Yr. Cash Flow'!#REF!</f>
        <v>#REF!</v>
      </c>
      <c r="HKQ9" s="354" t="e">
        <f>'[9]15 Yr. Cash Flow'!#REF!</f>
        <v>#REF!</v>
      </c>
      <c r="HKS9" s="354" t="e">
        <f>'[9]15 Yr. Cash Flow'!#REF!</f>
        <v>#REF!</v>
      </c>
      <c r="HKU9" s="354" t="e">
        <f>'[9]15 Yr. Cash Flow'!#REF!</f>
        <v>#REF!</v>
      </c>
      <c r="HKW9" s="354" t="e">
        <f>'[9]15 Yr. Cash Flow'!#REF!</f>
        <v>#REF!</v>
      </c>
      <c r="HKY9" s="354" t="e">
        <f>'[9]15 Yr. Cash Flow'!#REF!</f>
        <v>#REF!</v>
      </c>
      <c r="HLA9" s="354" t="e">
        <f>'[9]15 Yr. Cash Flow'!#REF!</f>
        <v>#REF!</v>
      </c>
      <c r="HLC9" s="354" t="e">
        <f>'[9]15 Yr. Cash Flow'!#REF!</f>
        <v>#REF!</v>
      </c>
      <c r="HLE9" s="354" t="e">
        <f>'[9]15 Yr. Cash Flow'!#REF!</f>
        <v>#REF!</v>
      </c>
      <c r="HLG9" s="354" t="e">
        <f>'[9]15 Yr. Cash Flow'!#REF!</f>
        <v>#REF!</v>
      </c>
      <c r="HLI9" s="354" t="e">
        <f>'[9]15 Yr. Cash Flow'!#REF!</f>
        <v>#REF!</v>
      </c>
      <c r="HLK9" s="354" t="e">
        <f>'[9]15 Yr. Cash Flow'!#REF!</f>
        <v>#REF!</v>
      </c>
      <c r="HLM9" s="354" t="e">
        <f>'[9]15 Yr. Cash Flow'!#REF!</f>
        <v>#REF!</v>
      </c>
      <c r="HLO9" s="354" t="e">
        <f>'[9]15 Yr. Cash Flow'!#REF!</f>
        <v>#REF!</v>
      </c>
      <c r="HLQ9" s="354" t="e">
        <f>'[9]15 Yr. Cash Flow'!#REF!</f>
        <v>#REF!</v>
      </c>
      <c r="HLS9" s="354" t="e">
        <f>'[9]15 Yr. Cash Flow'!#REF!</f>
        <v>#REF!</v>
      </c>
      <c r="HLU9" s="354" t="e">
        <f>'[9]15 Yr. Cash Flow'!#REF!</f>
        <v>#REF!</v>
      </c>
      <c r="HLW9" s="354" t="e">
        <f>'[9]15 Yr. Cash Flow'!#REF!</f>
        <v>#REF!</v>
      </c>
      <c r="HLY9" s="354" t="e">
        <f>'[9]15 Yr. Cash Flow'!#REF!</f>
        <v>#REF!</v>
      </c>
      <c r="HMA9" s="354" t="e">
        <f>'[9]15 Yr. Cash Flow'!#REF!</f>
        <v>#REF!</v>
      </c>
      <c r="HMC9" s="354" t="e">
        <f>'[9]15 Yr. Cash Flow'!#REF!</f>
        <v>#REF!</v>
      </c>
      <c r="HME9" s="354" t="e">
        <f>'[9]15 Yr. Cash Flow'!#REF!</f>
        <v>#REF!</v>
      </c>
      <c r="HMG9" s="354" t="e">
        <f>'[9]15 Yr. Cash Flow'!#REF!</f>
        <v>#REF!</v>
      </c>
      <c r="HMI9" s="354" t="e">
        <f>'[9]15 Yr. Cash Flow'!#REF!</f>
        <v>#REF!</v>
      </c>
      <c r="HMK9" s="354" t="e">
        <f>'[9]15 Yr. Cash Flow'!#REF!</f>
        <v>#REF!</v>
      </c>
      <c r="HMM9" s="354" t="e">
        <f>'[9]15 Yr. Cash Flow'!#REF!</f>
        <v>#REF!</v>
      </c>
      <c r="HMO9" s="354" t="e">
        <f>'[9]15 Yr. Cash Flow'!#REF!</f>
        <v>#REF!</v>
      </c>
      <c r="HMQ9" s="354" t="e">
        <f>'[9]15 Yr. Cash Flow'!#REF!</f>
        <v>#REF!</v>
      </c>
      <c r="HMS9" s="354" t="e">
        <f>'[9]15 Yr. Cash Flow'!#REF!</f>
        <v>#REF!</v>
      </c>
      <c r="HMU9" s="354" t="e">
        <f>'[9]15 Yr. Cash Flow'!#REF!</f>
        <v>#REF!</v>
      </c>
      <c r="HMW9" s="354" t="e">
        <f>'[9]15 Yr. Cash Flow'!#REF!</f>
        <v>#REF!</v>
      </c>
      <c r="HMY9" s="354" t="e">
        <f>'[9]15 Yr. Cash Flow'!#REF!</f>
        <v>#REF!</v>
      </c>
      <c r="HNA9" s="354" t="e">
        <f>'[9]15 Yr. Cash Flow'!#REF!</f>
        <v>#REF!</v>
      </c>
      <c r="HNC9" s="354" t="e">
        <f>'[9]15 Yr. Cash Flow'!#REF!</f>
        <v>#REF!</v>
      </c>
      <c r="HNE9" s="354" t="e">
        <f>'[9]15 Yr. Cash Flow'!#REF!</f>
        <v>#REF!</v>
      </c>
      <c r="HNG9" s="354" t="e">
        <f>'[9]15 Yr. Cash Flow'!#REF!</f>
        <v>#REF!</v>
      </c>
      <c r="HNI9" s="354" t="e">
        <f>'[9]15 Yr. Cash Flow'!#REF!</f>
        <v>#REF!</v>
      </c>
      <c r="HNK9" s="354" t="e">
        <f>'[9]15 Yr. Cash Flow'!#REF!</f>
        <v>#REF!</v>
      </c>
      <c r="HNM9" s="354" t="e">
        <f>'[9]15 Yr. Cash Flow'!#REF!</f>
        <v>#REF!</v>
      </c>
      <c r="HNO9" s="354" t="e">
        <f>'[9]15 Yr. Cash Flow'!#REF!</f>
        <v>#REF!</v>
      </c>
      <c r="HNQ9" s="354" t="e">
        <f>'[9]15 Yr. Cash Flow'!#REF!</f>
        <v>#REF!</v>
      </c>
      <c r="HNS9" s="354" t="e">
        <f>'[9]15 Yr. Cash Flow'!#REF!</f>
        <v>#REF!</v>
      </c>
      <c r="HNU9" s="354" t="e">
        <f>'[9]15 Yr. Cash Flow'!#REF!</f>
        <v>#REF!</v>
      </c>
      <c r="HNW9" s="354" t="e">
        <f>'[9]15 Yr. Cash Flow'!#REF!</f>
        <v>#REF!</v>
      </c>
      <c r="HNY9" s="354" t="e">
        <f>'[9]15 Yr. Cash Flow'!#REF!</f>
        <v>#REF!</v>
      </c>
      <c r="HOA9" s="354" t="e">
        <f>'[9]15 Yr. Cash Flow'!#REF!</f>
        <v>#REF!</v>
      </c>
      <c r="HOC9" s="354" t="e">
        <f>'[9]15 Yr. Cash Flow'!#REF!</f>
        <v>#REF!</v>
      </c>
      <c r="HOE9" s="354" t="e">
        <f>'[9]15 Yr. Cash Flow'!#REF!</f>
        <v>#REF!</v>
      </c>
      <c r="HOG9" s="354" t="e">
        <f>'[9]15 Yr. Cash Flow'!#REF!</f>
        <v>#REF!</v>
      </c>
      <c r="HOI9" s="354" t="e">
        <f>'[9]15 Yr. Cash Flow'!#REF!</f>
        <v>#REF!</v>
      </c>
      <c r="HOK9" s="354" t="e">
        <f>'[9]15 Yr. Cash Flow'!#REF!</f>
        <v>#REF!</v>
      </c>
      <c r="HOM9" s="354" t="e">
        <f>'[9]15 Yr. Cash Flow'!#REF!</f>
        <v>#REF!</v>
      </c>
      <c r="HOO9" s="354" t="e">
        <f>'[9]15 Yr. Cash Flow'!#REF!</f>
        <v>#REF!</v>
      </c>
      <c r="HOQ9" s="354" t="e">
        <f>'[9]15 Yr. Cash Flow'!#REF!</f>
        <v>#REF!</v>
      </c>
      <c r="HOS9" s="354" t="e">
        <f>'[9]15 Yr. Cash Flow'!#REF!</f>
        <v>#REF!</v>
      </c>
      <c r="HOU9" s="354" t="e">
        <f>'[9]15 Yr. Cash Flow'!#REF!</f>
        <v>#REF!</v>
      </c>
      <c r="HOW9" s="354" t="e">
        <f>'[9]15 Yr. Cash Flow'!#REF!</f>
        <v>#REF!</v>
      </c>
      <c r="HOY9" s="354" t="e">
        <f>'[9]15 Yr. Cash Flow'!#REF!</f>
        <v>#REF!</v>
      </c>
      <c r="HPA9" s="354" t="e">
        <f>'[9]15 Yr. Cash Flow'!#REF!</f>
        <v>#REF!</v>
      </c>
      <c r="HPC9" s="354" t="e">
        <f>'[9]15 Yr. Cash Flow'!#REF!</f>
        <v>#REF!</v>
      </c>
      <c r="HPE9" s="354" t="e">
        <f>'[9]15 Yr. Cash Flow'!#REF!</f>
        <v>#REF!</v>
      </c>
      <c r="HPG9" s="354" t="e">
        <f>'[9]15 Yr. Cash Flow'!#REF!</f>
        <v>#REF!</v>
      </c>
      <c r="HPI9" s="354" t="e">
        <f>'[9]15 Yr. Cash Flow'!#REF!</f>
        <v>#REF!</v>
      </c>
      <c r="HPK9" s="354" t="e">
        <f>'[9]15 Yr. Cash Flow'!#REF!</f>
        <v>#REF!</v>
      </c>
      <c r="HPM9" s="354" t="e">
        <f>'[9]15 Yr. Cash Flow'!#REF!</f>
        <v>#REF!</v>
      </c>
      <c r="HPO9" s="354" t="e">
        <f>'[9]15 Yr. Cash Flow'!#REF!</f>
        <v>#REF!</v>
      </c>
      <c r="HPQ9" s="354" t="e">
        <f>'[9]15 Yr. Cash Flow'!#REF!</f>
        <v>#REF!</v>
      </c>
      <c r="HPS9" s="354" t="e">
        <f>'[9]15 Yr. Cash Flow'!#REF!</f>
        <v>#REF!</v>
      </c>
      <c r="HPU9" s="354" t="e">
        <f>'[9]15 Yr. Cash Flow'!#REF!</f>
        <v>#REF!</v>
      </c>
      <c r="HPW9" s="354" t="e">
        <f>'[9]15 Yr. Cash Flow'!#REF!</f>
        <v>#REF!</v>
      </c>
      <c r="HPY9" s="354" t="e">
        <f>'[9]15 Yr. Cash Flow'!#REF!</f>
        <v>#REF!</v>
      </c>
      <c r="HQA9" s="354" t="e">
        <f>'[9]15 Yr. Cash Flow'!#REF!</f>
        <v>#REF!</v>
      </c>
      <c r="HQC9" s="354" t="e">
        <f>'[9]15 Yr. Cash Flow'!#REF!</f>
        <v>#REF!</v>
      </c>
      <c r="HQE9" s="354" t="e">
        <f>'[9]15 Yr. Cash Flow'!#REF!</f>
        <v>#REF!</v>
      </c>
      <c r="HQG9" s="354" t="e">
        <f>'[9]15 Yr. Cash Flow'!#REF!</f>
        <v>#REF!</v>
      </c>
      <c r="HQI9" s="354" t="e">
        <f>'[9]15 Yr. Cash Flow'!#REF!</f>
        <v>#REF!</v>
      </c>
      <c r="HQK9" s="354" t="e">
        <f>'[9]15 Yr. Cash Flow'!#REF!</f>
        <v>#REF!</v>
      </c>
      <c r="HQM9" s="354" t="e">
        <f>'[9]15 Yr. Cash Flow'!#REF!</f>
        <v>#REF!</v>
      </c>
      <c r="HQO9" s="354" t="e">
        <f>'[9]15 Yr. Cash Flow'!#REF!</f>
        <v>#REF!</v>
      </c>
      <c r="HQQ9" s="354" t="e">
        <f>'[9]15 Yr. Cash Flow'!#REF!</f>
        <v>#REF!</v>
      </c>
      <c r="HQS9" s="354" t="e">
        <f>'[9]15 Yr. Cash Flow'!#REF!</f>
        <v>#REF!</v>
      </c>
      <c r="HQU9" s="354" t="e">
        <f>'[9]15 Yr. Cash Flow'!#REF!</f>
        <v>#REF!</v>
      </c>
      <c r="HQW9" s="354" t="e">
        <f>'[9]15 Yr. Cash Flow'!#REF!</f>
        <v>#REF!</v>
      </c>
      <c r="HQY9" s="354" t="e">
        <f>'[9]15 Yr. Cash Flow'!#REF!</f>
        <v>#REF!</v>
      </c>
      <c r="HRA9" s="354" t="e">
        <f>'[9]15 Yr. Cash Flow'!#REF!</f>
        <v>#REF!</v>
      </c>
      <c r="HRC9" s="354" t="e">
        <f>'[9]15 Yr. Cash Flow'!#REF!</f>
        <v>#REF!</v>
      </c>
      <c r="HRE9" s="354" t="e">
        <f>'[9]15 Yr. Cash Flow'!#REF!</f>
        <v>#REF!</v>
      </c>
      <c r="HRG9" s="354" t="e">
        <f>'[9]15 Yr. Cash Flow'!#REF!</f>
        <v>#REF!</v>
      </c>
      <c r="HRI9" s="354" t="e">
        <f>'[9]15 Yr. Cash Flow'!#REF!</f>
        <v>#REF!</v>
      </c>
      <c r="HRK9" s="354" t="e">
        <f>'[9]15 Yr. Cash Flow'!#REF!</f>
        <v>#REF!</v>
      </c>
      <c r="HRM9" s="354" t="e">
        <f>'[9]15 Yr. Cash Flow'!#REF!</f>
        <v>#REF!</v>
      </c>
      <c r="HRO9" s="354" t="e">
        <f>'[9]15 Yr. Cash Flow'!#REF!</f>
        <v>#REF!</v>
      </c>
      <c r="HRQ9" s="354" t="e">
        <f>'[9]15 Yr. Cash Flow'!#REF!</f>
        <v>#REF!</v>
      </c>
      <c r="HRS9" s="354" t="e">
        <f>'[9]15 Yr. Cash Flow'!#REF!</f>
        <v>#REF!</v>
      </c>
      <c r="HRU9" s="354" t="e">
        <f>'[9]15 Yr. Cash Flow'!#REF!</f>
        <v>#REF!</v>
      </c>
      <c r="HRW9" s="354" t="e">
        <f>'[9]15 Yr. Cash Flow'!#REF!</f>
        <v>#REF!</v>
      </c>
      <c r="HRY9" s="354" t="e">
        <f>'[9]15 Yr. Cash Flow'!#REF!</f>
        <v>#REF!</v>
      </c>
      <c r="HSA9" s="354" t="e">
        <f>'[9]15 Yr. Cash Flow'!#REF!</f>
        <v>#REF!</v>
      </c>
      <c r="HSC9" s="354" t="e">
        <f>'[9]15 Yr. Cash Flow'!#REF!</f>
        <v>#REF!</v>
      </c>
      <c r="HSE9" s="354" t="e">
        <f>'[9]15 Yr. Cash Flow'!#REF!</f>
        <v>#REF!</v>
      </c>
      <c r="HSG9" s="354" t="e">
        <f>'[9]15 Yr. Cash Flow'!#REF!</f>
        <v>#REF!</v>
      </c>
      <c r="HSI9" s="354" t="e">
        <f>'[9]15 Yr. Cash Flow'!#REF!</f>
        <v>#REF!</v>
      </c>
      <c r="HSK9" s="354" t="e">
        <f>'[9]15 Yr. Cash Flow'!#REF!</f>
        <v>#REF!</v>
      </c>
      <c r="HSM9" s="354" t="e">
        <f>'[9]15 Yr. Cash Flow'!#REF!</f>
        <v>#REF!</v>
      </c>
      <c r="HSO9" s="354" t="e">
        <f>'[9]15 Yr. Cash Flow'!#REF!</f>
        <v>#REF!</v>
      </c>
      <c r="HSQ9" s="354" t="e">
        <f>'[9]15 Yr. Cash Flow'!#REF!</f>
        <v>#REF!</v>
      </c>
      <c r="HSS9" s="354" t="e">
        <f>'[9]15 Yr. Cash Flow'!#REF!</f>
        <v>#REF!</v>
      </c>
      <c r="HSU9" s="354" t="e">
        <f>'[9]15 Yr. Cash Flow'!#REF!</f>
        <v>#REF!</v>
      </c>
      <c r="HSW9" s="354" t="e">
        <f>'[9]15 Yr. Cash Flow'!#REF!</f>
        <v>#REF!</v>
      </c>
      <c r="HSY9" s="354" t="e">
        <f>'[9]15 Yr. Cash Flow'!#REF!</f>
        <v>#REF!</v>
      </c>
      <c r="HTA9" s="354" t="e">
        <f>'[9]15 Yr. Cash Flow'!#REF!</f>
        <v>#REF!</v>
      </c>
      <c r="HTC9" s="354" t="e">
        <f>'[9]15 Yr. Cash Flow'!#REF!</f>
        <v>#REF!</v>
      </c>
      <c r="HTE9" s="354" t="e">
        <f>'[9]15 Yr. Cash Flow'!#REF!</f>
        <v>#REF!</v>
      </c>
      <c r="HTG9" s="354" t="e">
        <f>'[9]15 Yr. Cash Flow'!#REF!</f>
        <v>#REF!</v>
      </c>
      <c r="HTI9" s="354" t="e">
        <f>'[9]15 Yr. Cash Flow'!#REF!</f>
        <v>#REF!</v>
      </c>
      <c r="HTK9" s="354" t="e">
        <f>'[9]15 Yr. Cash Flow'!#REF!</f>
        <v>#REF!</v>
      </c>
      <c r="HTM9" s="354" t="e">
        <f>'[9]15 Yr. Cash Flow'!#REF!</f>
        <v>#REF!</v>
      </c>
      <c r="HTO9" s="354" t="e">
        <f>'[9]15 Yr. Cash Flow'!#REF!</f>
        <v>#REF!</v>
      </c>
      <c r="HTQ9" s="354" t="e">
        <f>'[9]15 Yr. Cash Flow'!#REF!</f>
        <v>#REF!</v>
      </c>
      <c r="HTS9" s="354" t="e">
        <f>'[9]15 Yr. Cash Flow'!#REF!</f>
        <v>#REF!</v>
      </c>
      <c r="HTU9" s="354" t="e">
        <f>'[9]15 Yr. Cash Flow'!#REF!</f>
        <v>#REF!</v>
      </c>
      <c r="HTW9" s="354" t="e">
        <f>'[9]15 Yr. Cash Flow'!#REF!</f>
        <v>#REF!</v>
      </c>
      <c r="HTY9" s="354" t="e">
        <f>'[9]15 Yr. Cash Flow'!#REF!</f>
        <v>#REF!</v>
      </c>
      <c r="HUA9" s="354" t="e">
        <f>'[9]15 Yr. Cash Flow'!#REF!</f>
        <v>#REF!</v>
      </c>
      <c r="HUC9" s="354" t="e">
        <f>'[9]15 Yr. Cash Flow'!#REF!</f>
        <v>#REF!</v>
      </c>
      <c r="HUE9" s="354" t="e">
        <f>'[9]15 Yr. Cash Flow'!#REF!</f>
        <v>#REF!</v>
      </c>
      <c r="HUG9" s="354" t="e">
        <f>'[9]15 Yr. Cash Flow'!#REF!</f>
        <v>#REF!</v>
      </c>
      <c r="HUI9" s="354" t="e">
        <f>'[9]15 Yr. Cash Flow'!#REF!</f>
        <v>#REF!</v>
      </c>
      <c r="HUK9" s="354" t="e">
        <f>'[9]15 Yr. Cash Flow'!#REF!</f>
        <v>#REF!</v>
      </c>
      <c r="HUM9" s="354" t="e">
        <f>'[9]15 Yr. Cash Flow'!#REF!</f>
        <v>#REF!</v>
      </c>
      <c r="HUO9" s="354" t="e">
        <f>'[9]15 Yr. Cash Flow'!#REF!</f>
        <v>#REF!</v>
      </c>
      <c r="HUQ9" s="354" t="e">
        <f>'[9]15 Yr. Cash Flow'!#REF!</f>
        <v>#REF!</v>
      </c>
      <c r="HUS9" s="354" t="e">
        <f>'[9]15 Yr. Cash Flow'!#REF!</f>
        <v>#REF!</v>
      </c>
      <c r="HUU9" s="354" t="e">
        <f>'[9]15 Yr. Cash Flow'!#REF!</f>
        <v>#REF!</v>
      </c>
      <c r="HUW9" s="354" t="e">
        <f>'[9]15 Yr. Cash Flow'!#REF!</f>
        <v>#REF!</v>
      </c>
      <c r="HUY9" s="354" t="e">
        <f>'[9]15 Yr. Cash Flow'!#REF!</f>
        <v>#REF!</v>
      </c>
      <c r="HVA9" s="354" t="e">
        <f>'[9]15 Yr. Cash Flow'!#REF!</f>
        <v>#REF!</v>
      </c>
      <c r="HVC9" s="354" t="e">
        <f>'[9]15 Yr. Cash Flow'!#REF!</f>
        <v>#REF!</v>
      </c>
      <c r="HVE9" s="354" t="e">
        <f>'[9]15 Yr. Cash Flow'!#REF!</f>
        <v>#REF!</v>
      </c>
      <c r="HVG9" s="354" t="e">
        <f>'[9]15 Yr. Cash Flow'!#REF!</f>
        <v>#REF!</v>
      </c>
      <c r="HVI9" s="354" t="e">
        <f>'[9]15 Yr. Cash Flow'!#REF!</f>
        <v>#REF!</v>
      </c>
      <c r="HVK9" s="354" t="e">
        <f>'[9]15 Yr. Cash Flow'!#REF!</f>
        <v>#REF!</v>
      </c>
      <c r="HVM9" s="354" t="e">
        <f>'[9]15 Yr. Cash Flow'!#REF!</f>
        <v>#REF!</v>
      </c>
      <c r="HVO9" s="354" t="e">
        <f>'[9]15 Yr. Cash Flow'!#REF!</f>
        <v>#REF!</v>
      </c>
      <c r="HVQ9" s="354" t="e">
        <f>'[9]15 Yr. Cash Flow'!#REF!</f>
        <v>#REF!</v>
      </c>
      <c r="HVS9" s="354" t="e">
        <f>'[9]15 Yr. Cash Flow'!#REF!</f>
        <v>#REF!</v>
      </c>
      <c r="HVU9" s="354" t="e">
        <f>'[9]15 Yr. Cash Flow'!#REF!</f>
        <v>#REF!</v>
      </c>
      <c r="HVW9" s="354" t="e">
        <f>'[9]15 Yr. Cash Flow'!#REF!</f>
        <v>#REF!</v>
      </c>
      <c r="HVY9" s="354" t="e">
        <f>'[9]15 Yr. Cash Flow'!#REF!</f>
        <v>#REF!</v>
      </c>
      <c r="HWA9" s="354" t="e">
        <f>'[9]15 Yr. Cash Flow'!#REF!</f>
        <v>#REF!</v>
      </c>
      <c r="HWC9" s="354" t="e">
        <f>'[9]15 Yr. Cash Flow'!#REF!</f>
        <v>#REF!</v>
      </c>
      <c r="HWE9" s="354" t="e">
        <f>'[9]15 Yr. Cash Flow'!#REF!</f>
        <v>#REF!</v>
      </c>
      <c r="HWG9" s="354" t="e">
        <f>'[9]15 Yr. Cash Flow'!#REF!</f>
        <v>#REF!</v>
      </c>
      <c r="HWI9" s="354" t="e">
        <f>'[9]15 Yr. Cash Flow'!#REF!</f>
        <v>#REF!</v>
      </c>
      <c r="HWK9" s="354" t="e">
        <f>'[9]15 Yr. Cash Flow'!#REF!</f>
        <v>#REF!</v>
      </c>
      <c r="HWM9" s="354" t="e">
        <f>'[9]15 Yr. Cash Flow'!#REF!</f>
        <v>#REF!</v>
      </c>
      <c r="HWO9" s="354" t="e">
        <f>'[9]15 Yr. Cash Flow'!#REF!</f>
        <v>#REF!</v>
      </c>
      <c r="HWQ9" s="354" t="e">
        <f>'[9]15 Yr. Cash Flow'!#REF!</f>
        <v>#REF!</v>
      </c>
      <c r="HWS9" s="354" t="e">
        <f>'[9]15 Yr. Cash Flow'!#REF!</f>
        <v>#REF!</v>
      </c>
      <c r="HWU9" s="354" t="e">
        <f>'[9]15 Yr. Cash Flow'!#REF!</f>
        <v>#REF!</v>
      </c>
      <c r="HWW9" s="354" t="e">
        <f>'[9]15 Yr. Cash Flow'!#REF!</f>
        <v>#REF!</v>
      </c>
      <c r="HWY9" s="354" t="e">
        <f>'[9]15 Yr. Cash Flow'!#REF!</f>
        <v>#REF!</v>
      </c>
      <c r="HXA9" s="354" t="e">
        <f>'[9]15 Yr. Cash Flow'!#REF!</f>
        <v>#REF!</v>
      </c>
      <c r="HXC9" s="354" t="e">
        <f>'[9]15 Yr. Cash Flow'!#REF!</f>
        <v>#REF!</v>
      </c>
      <c r="HXE9" s="354" t="e">
        <f>'[9]15 Yr. Cash Flow'!#REF!</f>
        <v>#REF!</v>
      </c>
      <c r="HXG9" s="354" t="e">
        <f>'[9]15 Yr. Cash Flow'!#REF!</f>
        <v>#REF!</v>
      </c>
      <c r="HXI9" s="354" t="e">
        <f>'[9]15 Yr. Cash Flow'!#REF!</f>
        <v>#REF!</v>
      </c>
      <c r="HXK9" s="354" t="e">
        <f>'[9]15 Yr. Cash Flow'!#REF!</f>
        <v>#REF!</v>
      </c>
      <c r="HXM9" s="354" t="e">
        <f>'[9]15 Yr. Cash Flow'!#REF!</f>
        <v>#REF!</v>
      </c>
      <c r="HXO9" s="354" t="e">
        <f>'[9]15 Yr. Cash Flow'!#REF!</f>
        <v>#REF!</v>
      </c>
      <c r="HXQ9" s="354" t="e">
        <f>'[9]15 Yr. Cash Flow'!#REF!</f>
        <v>#REF!</v>
      </c>
      <c r="HXS9" s="354" t="e">
        <f>'[9]15 Yr. Cash Flow'!#REF!</f>
        <v>#REF!</v>
      </c>
      <c r="HXU9" s="354" t="e">
        <f>'[9]15 Yr. Cash Flow'!#REF!</f>
        <v>#REF!</v>
      </c>
      <c r="HXW9" s="354" t="e">
        <f>'[9]15 Yr. Cash Flow'!#REF!</f>
        <v>#REF!</v>
      </c>
      <c r="HXY9" s="354" t="e">
        <f>'[9]15 Yr. Cash Flow'!#REF!</f>
        <v>#REF!</v>
      </c>
      <c r="HYA9" s="354" t="e">
        <f>'[9]15 Yr. Cash Flow'!#REF!</f>
        <v>#REF!</v>
      </c>
      <c r="HYC9" s="354" t="e">
        <f>'[9]15 Yr. Cash Flow'!#REF!</f>
        <v>#REF!</v>
      </c>
      <c r="HYE9" s="354" t="e">
        <f>'[9]15 Yr. Cash Flow'!#REF!</f>
        <v>#REF!</v>
      </c>
      <c r="HYG9" s="354" t="e">
        <f>'[9]15 Yr. Cash Flow'!#REF!</f>
        <v>#REF!</v>
      </c>
      <c r="HYI9" s="354" t="e">
        <f>'[9]15 Yr. Cash Flow'!#REF!</f>
        <v>#REF!</v>
      </c>
      <c r="HYK9" s="354" t="e">
        <f>'[9]15 Yr. Cash Flow'!#REF!</f>
        <v>#REF!</v>
      </c>
      <c r="HYM9" s="354" t="e">
        <f>'[9]15 Yr. Cash Flow'!#REF!</f>
        <v>#REF!</v>
      </c>
      <c r="HYO9" s="354" t="e">
        <f>'[9]15 Yr. Cash Flow'!#REF!</f>
        <v>#REF!</v>
      </c>
      <c r="HYQ9" s="354" t="e">
        <f>'[9]15 Yr. Cash Flow'!#REF!</f>
        <v>#REF!</v>
      </c>
      <c r="HYS9" s="354" t="e">
        <f>'[9]15 Yr. Cash Flow'!#REF!</f>
        <v>#REF!</v>
      </c>
      <c r="HYU9" s="354" t="e">
        <f>'[9]15 Yr. Cash Flow'!#REF!</f>
        <v>#REF!</v>
      </c>
      <c r="HYW9" s="354" t="e">
        <f>'[9]15 Yr. Cash Flow'!#REF!</f>
        <v>#REF!</v>
      </c>
      <c r="HYY9" s="354" t="e">
        <f>'[9]15 Yr. Cash Flow'!#REF!</f>
        <v>#REF!</v>
      </c>
      <c r="HZA9" s="354" t="e">
        <f>'[9]15 Yr. Cash Flow'!#REF!</f>
        <v>#REF!</v>
      </c>
      <c r="HZC9" s="354" t="e">
        <f>'[9]15 Yr. Cash Flow'!#REF!</f>
        <v>#REF!</v>
      </c>
      <c r="HZE9" s="354" t="e">
        <f>'[9]15 Yr. Cash Flow'!#REF!</f>
        <v>#REF!</v>
      </c>
      <c r="HZG9" s="354" t="e">
        <f>'[9]15 Yr. Cash Flow'!#REF!</f>
        <v>#REF!</v>
      </c>
      <c r="HZI9" s="354" t="e">
        <f>'[9]15 Yr. Cash Flow'!#REF!</f>
        <v>#REF!</v>
      </c>
      <c r="HZK9" s="354" t="e">
        <f>'[9]15 Yr. Cash Flow'!#REF!</f>
        <v>#REF!</v>
      </c>
      <c r="HZM9" s="354" t="e">
        <f>'[9]15 Yr. Cash Flow'!#REF!</f>
        <v>#REF!</v>
      </c>
      <c r="HZO9" s="354" t="e">
        <f>'[9]15 Yr. Cash Flow'!#REF!</f>
        <v>#REF!</v>
      </c>
      <c r="HZQ9" s="354" t="e">
        <f>'[9]15 Yr. Cash Flow'!#REF!</f>
        <v>#REF!</v>
      </c>
      <c r="HZS9" s="354" t="e">
        <f>'[9]15 Yr. Cash Flow'!#REF!</f>
        <v>#REF!</v>
      </c>
      <c r="HZU9" s="354" t="e">
        <f>'[9]15 Yr. Cash Flow'!#REF!</f>
        <v>#REF!</v>
      </c>
      <c r="HZW9" s="354" t="e">
        <f>'[9]15 Yr. Cash Flow'!#REF!</f>
        <v>#REF!</v>
      </c>
      <c r="HZY9" s="354" t="e">
        <f>'[9]15 Yr. Cash Flow'!#REF!</f>
        <v>#REF!</v>
      </c>
      <c r="IAA9" s="354" t="e">
        <f>'[9]15 Yr. Cash Flow'!#REF!</f>
        <v>#REF!</v>
      </c>
      <c r="IAC9" s="354" t="e">
        <f>'[9]15 Yr. Cash Flow'!#REF!</f>
        <v>#REF!</v>
      </c>
      <c r="IAE9" s="354" t="e">
        <f>'[9]15 Yr. Cash Flow'!#REF!</f>
        <v>#REF!</v>
      </c>
      <c r="IAG9" s="354" t="e">
        <f>'[9]15 Yr. Cash Flow'!#REF!</f>
        <v>#REF!</v>
      </c>
      <c r="IAI9" s="354" t="e">
        <f>'[9]15 Yr. Cash Flow'!#REF!</f>
        <v>#REF!</v>
      </c>
      <c r="IAK9" s="354" t="e">
        <f>'[9]15 Yr. Cash Flow'!#REF!</f>
        <v>#REF!</v>
      </c>
      <c r="IAM9" s="354" t="e">
        <f>'[9]15 Yr. Cash Flow'!#REF!</f>
        <v>#REF!</v>
      </c>
      <c r="IAO9" s="354" t="e">
        <f>'[9]15 Yr. Cash Flow'!#REF!</f>
        <v>#REF!</v>
      </c>
      <c r="IAQ9" s="354" t="e">
        <f>'[9]15 Yr. Cash Flow'!#REF!</f>
        <v>#REF!</v>
      </c>
      <c r="IAS9" s="354" t="e">
        <f>'[9]15 Yr. Cash Flow'!#REF!</f>
        <v>#REF!</v>
      </c>
      <c r="IAU9" s="354" t="e">
        <f>'[9]15 Yr. Cash Flow'!#REF!</f>
        <v>#REF!</v>
      </c>
      <c r="IAW9" s="354" t="e">
        <f>'[9]15 Yr. Cash Flow'!#REF!</f>
        <v>#REF!</v>
      </c>
      <c r="IAY9" s="354" t="e">
        <f>'[9]15 Yr. Cash Flow'!#REF!</f>
        <v>#REF!</v>
      </c>
      <c r="IBA9" s="354" t="e">
        <f>'[9]15 Yr. Cash Flow'!#REF!</f>
        <v>#REF!</v>
      </c>
      <c r="IBC9" s="354" t="e">
        <f>'[9]15 Yr. Cash Flow'!#REF!</f>
        <v>#REF!</v>
      </c>
      <c r="IBE9" s="354" t="e">
        <f>'[9]15 Yr. Cash Flow'!#REF!</f>
        <v>#REF!</v>
      </c>
      <c r="IBG9" s="354" t="e">
        <f>'[9]15 Yr. Cash Flow'!#REF!</f>
        <v>#REF!</v>
      </c>
      <c r="IBI9" s="354" t="e">
        <f>'[9]15 Yr. Cash Flow'!#REF!</f>
        <v>#REF!</v>
      </c>
      <c r="IBK9" s="354" t="e">
        <f>'[9]15 Yr. Cash Flow'!#REF!</f>
        <v>#REF!</v>
      </c>
      <c r="IBM9" s="354" t="e">
        <f>'[9]15 Yr. Cash Flow'!#REF!</f>
        <v>#REF!</v>
      </c>
      <c r="IBO9" s="354" t="e">
        <f>'[9]15 Yr. Cash Flow'!#REF!</f>
        <v>#REF!</v>
      </c>
      <c r="IBQ9" s="354" t="e">
        <f>'[9]15 Yr. Cash Flow'!#REF!</f>
        <v>#REF!</v>
      </c>
      <c r="IBS9" s="354" t="e">
        <f>'[9]15 Yr. Cash Flow'!#REF!</f>
        <v>#REF!</v>
      </c>
      <c r="IBU9" s="354" t="e">
        <f>'[9]15 Yr. Cash Flow'!#REF!</f>
        <v>#REF!</v>
      </c>
      <c r="IBW9" s="354" t="e">
        <f>'[9]15 Yr. Cash Flow'!#REF!</f>
        <v>#REF!</v>
      </c>
      <c r="IBY9" s="354" t="e">
        <f>'[9]15 Yr. Cash Flow'!#REF!</f>
        <v>#REF!</v>
      </c>
      <c r="ICA9" s="354" t="e">
        <f>'[9]15 Yr. Cash Flow'!#REF!</f>
        <v>#REF!</v>
      </c>
      <c r="ICC9" s="354" t="e">
        <f>'[9]15 Yr. Cash Flow'!#REF!</f>
        <v>#REF!</v>
      </c>
      <c r="ICE9" s="354" t="e">
        <f>'[9]15 Yr. Cash Flow'!#REF!</f>
        <v>#REF!</v>
      </c>
      <c r="ICG9" s="354" t="e">
        <f>'[9]15 Yr. Cash Flow'!#REF!</f>
        <v>#REF!</v>
      </c>
      <c r="ICI9" s="354" t="e">
        <f>'[9]15 Yr. Cash Flow'!#REF!</f>
        <v>#REF!</v>
      </c>
      <c r="ICK9" s="354" t="e">
        <f>'[9]15 Yr. Cash Flow'!#REF!</f>
        <v>#REF!</v>
      </c>
      <c r="ICM9" s="354" t="e">
        <f>'[9]15 Yr. Cash Flow'!#REF!</f>
        <v>#REF!</v>
      </c>
      <c r="ICO9" s="354" t="e">
        <f>'[9]15 Yr. Cash Flow'!#REF!</f>
        <v>#REF!</v>
      </c>
      <c r="ICQ9" s="354" t="e">
        <f>'[9]15 Yr. Cash Flow'!#REF!</f>
        <v>#REF!</v>
      </c>
      <c r="ICS9" s="354" t="e">
        <f>'[9]15 Yr. Cash Flow'!#REF!</f>
        <v>#REF!</v>
      </c>
      <c r="ICU9" s="354" t="e">
        <f>'[9]15 Yr. Cash Flow'!#REF!</f>
        <v>#REF!</v>
      </c>
      <c r="ICW9" s="354" t="e">
        <f>'[9]15 Yr. Cash Flow'!#REF!</f>
        <v>#REF!</v>
      </c>
      <c r="ICY9" s="354" t="e">
        <f>'[9]15 Yr. Cash Flow'!#REF!</f>
        <v>#REF!</v>
      </c>
      <c r="IDA9" s="354" t="e">
        <f>'[9]15 Yr. Cash Flow'!#REF!</f>
        <v>#REF!</v>
      </c>
      <c r="IDC9" s="354" t="e">
        <f>'[9]15 Yr. Cash Flow'!#REF!</f>
        <v>#REF!</v>
      </c>
      <c r="IDE9" s="354" t="e">
        <f>'[9]15 Yr. Cash Flow'!#REF!</f>
        <v>#REF!</v>
      </c>
      <c r="IDG9" s="354" t="e">
        <f>'[9]15 Yr. Cash Flow'!#REF!</f>
        <v>#REF!</v>
      </c>
      <c r="IDI9" s="354" t="e">
        <f>'[9]15 Yr. Cash Flow'!#REF!</f>
        <v>#REF!</v>
      </c>
      <c r="IDK9" s="354" t="e">
        <f>'[9]15 Yr. Cash Flow'!#REF!</f>
        <v>#REF!</v>
      </c>
      <c r="IDM9" s="354" t="e">
        <f>'[9]15 Yr. Cash Flow'!#REF!</f>
        <v>#REF!</v>
      </c>
      <c r="IDO9" s="354" t="e">
        <f>'[9]15 Yr. Cash Flow'!#REF!</f>
        <v>#REF!</v>
      </c>
      <c r="IDQ9" s="354" t="e">
        <f>'[9]15 Yr. Cash Flow'!#REF!</f>
        <v>#REF!</v>
      </c>
      <c r="IDS9" s="354" t="e">
        <f>'[9]15 Yr. Cash Flow'!#REF!</f>
        <v>#REF!</v>
      </c>
      <c r="IDU9" s="354" t="e">
        <f>'[9]15 Yr. Cash Flow'!#REF!</f>
        <v>#REF!</v>
      </c>
      <c r="IDW9" s="354" t="e">
        <f>'[9]15 Yr. Cash Flow'!#REF!</f>
        <v>#REF!</v>
      </c>
      <c r="IDY9" s="354" t="e">
        <f>'[9]15 Yr. Cash Flow'!#REF!</f>
        <v>#REF!</v>
      </c>
      <c r="IEA9" s="354" t="e">
        <f>'[9]15 Yr. Cash Flow'!#REF!</f>
        <v>#REF!</v>
      </c>
      <c r="IEC9" s="354" t="e">
        <f>'[9]15 Yr. Cash Flow'!#REF!</f>
        <v>#REF!</v>
      </c>
      <c r="IEE9" s="354" t="e">
        <f>'[9]15 Yr. Cash Flow'!#REF!</f>
        <v>#REF!</v>
      </c>
      <c r="IEG9" s="354" t="e">
        <f>'[9]15 Yr. Cash Flow'!#REF!</f>
        <v>#REF!</v>
      </c>
      <c r="IEI9" s="354" t="e">
        <f>'[9]15 Yr. Cash Flow'!#REF!</f>
        <v>#REF!</v>
      </c>
      <c r="IEK9" s="354" t="e">
        <f>'[9]15 Yr. Cash Flow'!#REF!</f>
        <v>#REF!</v>
      </c>
      <c r="IEM9" s="354" t="e">
        <f>'[9]15 Yr. Cash Flow'!#REF!</f>
        <v>#REF!</v>
      </c>
      <c r="IEO9" s="354" t="e">
        <f>'[9]15 Yr. Cash Flow'!#REF!</f>
        <v>#REF!</v>
      </c>
      <c r="IEQ9" s="354" t="e">
        <f>'[9]15 Yr. Cash Flow'!#REF!</f>
        <v>#REF!</v>
      </c>
      <c r="IES9" s="354" t="e">
        <f>'[9]15 Yr. Cash Flow'!#REF!</f>
        <v>#REF!</v>
      </c>
      <c r="IEU9" s="354" t="e">
        <f>'[9]15 Yr. Cash Flow'!#REF!</f>
        <v>#REF!</v>
      </c>
      <c r="IEW9" s="354" t="e">
        <f>'[9]15 Yr. Cash Flow'!#REF!</f>
        <v>#REF!</v>
      </c>
      <c r="IEY9" s="354" t="e">
        <f>'[9]15 Yr. Cash Flow'!#REF!</f>
        <v>#REF!</v>
      </c>
      <c r="IFA9" s="354" t="e">
        <f>'[9]15 Yr. Cash Flow'!#REF!</f>
        <v>#REF!</v>
      </c>
      <c r="IFC9" s="354" t="e">
        <f>'[9]15 Yr. Cash Flow'!#REF!</f>
        <v>#REF!</v>
      </c>
      <c r="IFE9" s="354" t="e">
        <f>'[9]15 Yr. Cash Flow'!#REF!</f>
        <v>#REF!</v>
      </c>
      <c r="IFG9" s="354" t="e">
        <f>'[9]15 Yr. Cash Flow'!#REF!</f>
        <v>#REF!</v>
      </c>
      <c r="IFI9" s="354" t="e">
        <f>'[9]15 Yr. Cash Flow'!#REF!</f>
        <v>#REF!</v>
      </c>
      <c r="IFK9" s="354" t="e">
        <f>'[9]15 Yr. Cash Flow'!#REF!</f>
        <v>#REF!</v>
      </c>
      <c r="IFM9" s="354" t="e">
        <f>'[9]15 Yr. Cash Flow'!#REF!</f>
        <v>#REF!</v>
      </c>
      <c r="IFO9" s="354" t="e">
        <f>'[9]15 Yr. Cash Flow'!#REF!</f>
        <v>#REF!</v>
      </c>
      <c r="IFQ9" s="354" t="e">
        <f>'[9]15 Yr. Cash Flow'!#REF!</f>
        <v>#REF!</v>
      </c>
      <c r="IFS9" s="354" t="e">
        <f>'[9]15 Yr. Cash Flow'!#REF!</f>
        <v>#REF!</v>
      </c>
      <c r="IFU9" s="354" t="e">
        <f>'[9]15 Yr. Cash Flow'!#REF!</f>
        <v>#REF!</v>
      </c>
      <c r="IFW9" s="354" t="e">
        <f>'[9]15 Yr. Cash Flow'!#REF!</f>
        <v>#REF!</v>
      </c>
      <c r="IFY9" s="354" t="e">
        <f>'[9]15 Yr. Cash Flow'!#REF!</f>
        <v>#REF!</v>
      </c>
      <c r="IGA9" s="354" t="e">
        <f>'[9]15 Yr. Cash Flow'!#REF!</f>
        <v>#REF!</v>
      </c>
      <c r="IGC9" s="354" t="e">
        <f>'[9]15 Yr. Cash Flow'!#REF!</f>
        <v>#REF!</v>
      </c>
      <c r="IGE9" s="354" t="e">
        <f>'[9]15 Yr. Cash Flow'!#REF!</f>
        <v>#REF!</v>
      </c>
      <c r="IGG9" s="354" t="e">
        <f>'[9]15 Yr. Cash Flow'!#REF!</f>
        <v>#REF!</v>
      </c>
      <c r="IGI9" s="354" t="e">
        <f>'[9]15 Yr. Cash Flow'!#REF!</f>
        <v>#REF!</v>
      </c>
      <c r="IGK9" s="354" t="e">
        <f>'[9]15 Yr. Cash Flow'!#REF!</f>
        <v>#REF!</v>
      </c>
      <c r="IGM9" s="354" t="e">
        <f>'[9]15 Yr. Cash Flow'!#REF!</f>
        <v>#REF!</v>
      </c>
      <c r="IGO9" s="354" t="e">
        <f>'[9]15 Yr. Cash Flow'!#REF!</f>
        <v>#REF!</v>
      </c>
      <c r="IGQ9" s="354" t="e">
        <f>'[9]15 Yr. Cash Flow'!#REF!</f>
        <v>#REF!</v>
      </c>
      <c r="IGS9" s="354" t="e">
        <f>'[9]15 Yr. Cash Flow'!#REF!</f>
        <v>#REF!</v>
      </c>
      <c r="IGU9" s="354" t="e">
        <f>'[9]15 Yr. Cash Flow'!#REF!</f>
        <v>#REF!</v>
      </c>
      <c r="IGW9" s="354" t="e">
        <f>'[9]15 Yr. Cash Flow'!#REF!</f>
        <v>#REF!</v>
      </c>
      <c r="IGY9" s="354" t="e">
        <f>'[9]15 Yr. Cash Flow'!#REF!</f>
        <v>#REF!</v>
      </c>
      <c r="IHA9" s="354" t="e">
        <f>'[9]15 Yr. Cash Flow'!#REF!</f>
        <v>#REF!</v>
      </c>
      <c r="IHC9" s="354" t="e">
        <f>'[9]15 Yr. Cash Flow'!#REF!</f>
        <v>#REF!</v>
      </c>
      <c r="IHE9" s="354" t="e">
        <f>'[9]15 Yr. Cash Flow'!#REF!</f>
        <v>#REF!</v>
      </c>
      <c r="IHG9" s="354" t="e">
        <f>'[9]15 Yr. Cash Flow'!#REF!</f>
        <v>#REF!</v>
      </c>
      <c r="IHI9" s="354" t="e">
        <f>'[9]15 Yr. Cash Flow'!#REF!</f>
        <v>#REF!</v>
      </c>
      <c r="IHK9" s="354" t="e">
        <f>'[9]15 Yr. Cash Flow'!#REF!</f>
        <v>#REF!</v>
      </c>
      <c r="IHM9" s="354" t="e">
        <f>'[9]15 Yr. Cash Flow'!#REF!</f>
        <v>#REF!</v>
      </c>
      <c r="IHO9" s="354" t="e">
        <f>'[9]15 Yr. Cash Flow'!#REF!</f>
        <v>#REF!</v>
      </c>
      <c r="IHQ9" s="354" t="e">
        <f>'[9]15 Yr. Cash Flow'!#REF!</f>
        <v>#REF!</v>
      </c>
      <c r="IHS9" s="354" t="e">
        <f>'[9]15 Yr. Cash Flow'!#REF!</f>
        <v>#REF!</v>
      </c>
      <c r="IHU9" s="354" t="e">
        <f>'[9]15 Yr. Cash Flow'!#REF!</f>
        <v>#REF!</v>
      </c>
      <c r="IHW9" s="354" t="e">
        <f>'[9]15 Yr. Cash Flow'!#REF!</f>
        <v>#REF!</v>
      </c>
      <c r="IHY9" s="354" t="e">
        <f>'[9]15 Yr. Cash Flow'!#REF!</f>
        <v>#REF!</v>
      </c>
      <c r="IIA9" s="354" t="e">
        <f>'[9]15 Yr. Cash Flow'!#REF!</f>
        <v>#REF!</v>
      </c>
      <c r="IIC9" s="354" t="e">
        <f>'[9]15 Yr. Cash Flow'!#REF!</f>
        <v>#REF!</v>
      </c>
      <c r="IIE9" s="354" t="e">
        <f>'[9]15 Yr. Cash Flow'!#REF!</f>
        <v>#REF!</v>
      </c>
      <c r="IIG9" s="354" t="e">
        <f>'[9]15 Yr. Cash Flow'!#REF!</f>
        <v>#REF!</v>
      </c>
      <c r="III9" s="354" t="e">
        <f>'[9]15 Yr. Cash Flow'!#REF!</f>
        <v>#REF!</v>
      </c>
      <c r="IIK9" s="354" t="e">
        <f>'[9]15 Yr. Cash Flow'!#REF!</f>
        <v>#REF!</v>
      </c>
      <c r="IIM9" s="354" t="e">
        <f>'[9]15 Yr. Cash Flow'!#REF!</f>
        <v>#REF!</v>
      </c>
      <c r="IIO9" s="354" t="e">
        <f>'[9]15 Yr. Cash Flow'!#REF!</f>
        <v>#REF!</v>
      </c>
      <c r="IIQ9" s="354" t="e">
        <f>'[9]15 Yr. Cash Flow'!#REF!</f>
        <v>#REF!</v>
      </c>
      <c r="IIS9" s="354" t="e">
        <f>'[9]15 Yr. Cash Flow'!#REF!</f>
        <v>#REF!</v>
      </c>
      <c r="IIU9" s="354" t="e">
        <f>'[9]15 Yr. Cash Flow'!#REF!</f>
        <v>#REF!</v>
      </c>
      <c r="IIW9" s="354" t="e">
        <f>'[9]15 Yr. Cash Flow'!#REF!</f>
        <v>#REF!</v>
      </c>
      <c r="IIY9" s="354" t="e">
        <f>'[9]15 Yr. Cash Flow'!#REF!</f>
        <v>#REF!</v>
      </c>
      <c r="IJA9" s="354" t="e">
        <f>'[9]15 Yr. Cash Flow'!#REF!</f>
        <v>#REF!</v>
      </c>
      <c r="IJC9" s="354" t="e">
        <f>'[9]15 Yr. Cash Flow'!#REF!</f>
        <v>#REF!</v>
      </c>
      <c r="IJE9" s="354" t="e">
        <f>'[9]15 Yr. Cash Flow'!#REF!</f>
        <v>#REF!</v>
      </c>
      <c r="IJG9" s="354" t="e">
        <f>'[9]15 Yr. Cash Flow'!#REF!</f>
        <v>#REF!</v>
      </c>
      <c r="IJI9" s="354" t="e">
        <f>'[9]15 Yr. Cash Flow'!#REF!</f>
        <v>#REF!</v>
      </c>
      <c r="IJK9" s="354" t="e">
        <f>'[9]15 Yr. Cash Flow'!#REF!</f>
        <v>#REF!</v>
      </c>
      <c r="IJM9" s="354" t="e">
        <f>'[9]15 Yr. Cash Flow'!#REF!</f>
        <v>#REF!</v>
      </c>
      <c r="IJO9" s="354" t="e">
        <f>'[9]15 Yr. Cash Flow'!#REF!</f>
        <v>#REF!</v>
      </c>
      <c r="IJQ9" s="354" t="e">
        <f>'[9]15 Yr. Cash Flow'!#REF!</f>
        <v>#REF!</v>
      </c>
      <c r="IJS9" s="354" t="e">
        <f>'[9]15 Yr. Cash Flow'!#REF!</f>
        <v>#REF!</v>
      </c>
      <c r="IJU9" s="354" t="e">
        <f>'[9]15 Yr. Cash Flow'!#REF!</f>
        <v>#REF!</v>
      </c>
      <c r="IJW9" s="354" t="e">
        <f>'[9]15 Yr. Cash Flow'!#REF!</f>
        <v>#REF!</v>
      </c>
      <c r="IJY9" s="354" t="e">
        <f>'[9]15 Yr. Cash Flow'!#REF!</f>
        <v>#REF!</v>
      </c>
      <c r="IKA9" s="354" t="e">
        <f>'[9]15 Yr. Cash Flow'!#REF!</f>
        <v>#REF!</v>
      </c>
      <c r="IKC9" s="354" t="e">
        <f>'[9]15 Yr. Cash Flow'!#REF!</f>
        <v>#REF!</v>
      </c>
      <c r="IKE9" s="354" t="e">
        <f>'[9]15 Yr. Cash Flow'!#REF!</f>
        <v>#REF!</v>
      </c>
      <c r="IKG9" s="354" t="e">
        <f>'[9]15 Yr. Cash Flow'!#REF!</f>
        <v>#REF!</v>
      </c>
      <c r="IKI9" s="354" t="e">
        <f>'[9]15 Yr. Cash Flow'!#REF!</f>
        <v>#REF!</v>
      </c>
      <c r="IKK9" s="354" t="e">
        <f>'[9]15 Yr. Cash Flow'!#REF!</f>
        <v>#REF!</v>
      </c>
      <c r="IKM9" s="354" t="e">
        <f>'[9]15 Yr. Cash Flow'!#REF!</f>
        <v>#REF!</v>
      </c>
      <c r="IKO9" s="354" t="e">
        <f>'[9]15 Yr. Cash Flow'!#REF!</f>
        <v>#REF!</v>
      </c>
      <c r="IKQ9" s="354" t="e">
        <f>'[9]15 Yr. Cash Flow'!#REF!</f>
        <v>#REF!</v>
      </c>
      <c r="IKS9" s="354" t="e">
        <f>'[9]15 Yr. Cash Flow'!#REF!</f>
        <v>#REF!</v>
      </c>
      <c r="IKU9" s="354" t="e">
        <f>'[9]15 Yr. Cash Flow'!#REF!</f>
        <v>#REF!</v>
      </c>
      <c r="IKW9" s="354" t="e">
        <f>'[9]15 Yr. Cash Flow'!#REF!</f>
        <v>#REF!</v>
      </c>
      <c r="IKY9" s="354" t="e">
        <f>'[9]15 Yr. Cash Flow'!#REF!</f>
        <v>#REF!</v>
      </c>
      <c r="ILA9" s="354" t="e">
        <f>'[9]15 Yr. Cash Flow'!#REF!</f>
        <v>#REF!</v>
      </c>
      <c r="ILC9" s="354" t="e">
        <f>'[9]15 Yr. Cash Flow'!#REF!</f>
        <v>#REF!</v>
      </c>
      <c r="ILE9" s="354" t="e">
        <f>'[9]15 Yr. Cash Flow'!#REF!</f>
        <v>#REF!</v>
      </c>
      <c r="ILG9" s="354" t="e">
        <f>'[9]15 Yr. Cash Flow'!#REF!</f>
        <v>#REF!</v>
      </c>
      <c r="ILI9" s="354" t="e">
        <f>'[9]15 Yr. Cash Flow'!#REF!</f>
        <v>#REF!</v>
      </c>
      <c r="ILK9" s="354" t="e">
        <f>'[9]15 Yr. Cash Flow'!#REF!</f>
        <v>#REF!</v>
      </c>
      <c r="ILM9" s="354" t="e">
        <f>'[9]15 Yr. Cash Flow'!#REF!</f>
        <v>#REF!</v>
      </c>
      <c r="ILO9" s="354" t="e">
        <f>'[9]15 Yr. Cash Flow'!#REF!</f>
        <v>#REF!</v>
      </c>
      <c r="ILQ9" s="354" t="e">
        <f>'[9]15 Yr. Cash Flow'!#REF!</f>
        <v>#REF!</v>
      </c>
      <c r="ILS9" s="354" t="e">
        <f>'[9]15 Yr. Cash Flow'!#REF!</f>
        <v>#REF!</v>
      </c>
      <c r="ILU9" s="354" t="e">
        <f>'[9]15 Yr. Cash Flow'!#REF!</f>
        <v>#REF!</v>
      </c>
      <c r="ILW9" s="354" t="e">
        <f>'[9]15 Yr. Cash Flow'!#REF!</f>
        <v>#REF!</v>
      </c>
      <c r="ILY9" s="354" t="e">
        <f>'[9]15 Yr. Cash Flow'!#REF!</f>
        <v>#REF!</v>
      </c>
      <c r="IMA9" s="354" t="e">
        <f>'[9]15 Yr. Cash Flow'!#REF!</f>
        <v>#REF!</v>
      </c>
      <c r="IMC9" s="354" t="e">
        <f>'[9]15 Yr. Cash Flow'!#REF!</f>
        <v>#REF!</v>
      </c>
      <c r="IME9" s="354" t="e">
        <f>'[9]15 Yr. Cash Flow'!#REF!</f>
        <v>#REF!</v>
      </c>
      <c r="IMG9" s="354" t="e">
        <f>'[9]15 Yr. Cash Flow'!#REF!</f>
        <v>#REF!</v>
      </c>
      <c r="IMI9" s="354" t="e">
        <f>'[9]15 Yr. Cash Flow'!#REF!</f>
        <v>#REF!</v>
      </c>
      <c r="IMK9" s="354" t="e">
        <f>'[9]15 Yr. Cash Flow'!#REF!</f>
        <v>#REF!</v>
      </c>
      <c r="IMM9" s="354" t="e">
        <f>'[9]15 Yr. Cash Flow'!#REF!</f>
        <v>#REF!</v>
      </c>
      <c r="IMO9" s="354" t="e">
        <f>'[9]15 Yr. Cash Flow'!#REF!</f>
        <v>#REF!</v>
      </c>
      <c r="IMQ9" s="354" t="e">
        <f>'[9]15 Yr. Cash Flow'!#REF!</f>
        <v>#REF!</v>
      </c>
      <c r="IMS9" s="354" t="e">
        <f>'[9]15 Yr. Cash Flow'!#REF!</f>
        <v>#REF!</v>
      </c>
      <c r="IMU9" s="354" t="e">
        <f>'[9]15 Yr. Cash Flow'!#REF!</f>
        <v>#REF!</v>
      </c>
      <c r="IMW9" s="354" t="e">
        <f>'[9]15 Yr. Cash Flow'!#REF!</f>
        <v>#REF!</v>
      </c>
      <c r="IMY9" s="354" t="e">
        <f>'[9]15 Yr. Cash Flow'!#REF!</f>
        <v>#REF!</v>
      </c>
      <c r="INA9" s="354" t="e">
        <f>'[9]15 Yr. Cash Flow'!#REF!</f>
        <v>#REF!</v>
      </c>
      <c r="INC9" s="354" t="e">
        <f>'[9]15 Yr. Cash Flow'!#REF!</f>
        <v>#REF!</v>
      </c>
      <c r="INE9" s="354" t="e">
        <f>'[9]15 Yr. Cash Flow'!#REF!</f>
        <v>#REF!</v>
      </c>
      <c r="ING9" s="354" t="e">
        <f>'[9]15 Yr. Cash Flow'!#REF!</f>
        <v>#REF!</v>
      </c>
      <c r="INI9" s="354" t="e">
        <f>'[9]15 Yr. Cash Flow'!#REF!</f>
        <v>#REF!</v>
      </c>
      <c r="INK9" s="354" t="e">
        <f>'[9]15 Yr. Cash Flow'!#REF!</f>
        <v>#REF!</v>
      </c>
      <c r="INM9" s="354" t="e">
        <f>'[9]15 Yr. Cash Flow'!#REF!</f>
        <v>#REF!</v>
      </c>
      <c r="INO9" s="354" t="e">
        <f>'[9]15 Yr. Cash Flow'!#REF!</f>
        <v>#REF!</v>
      </c>
      <c r="INQ9" s="354" t="e">
        <f>'[9]15 Yr. Cash Flow'!#REF!</f>
        <v>#REF!</v>
      </c>
      <c r="INS9" s="354" t="e">
        <f>'[9]15 Yr. Cash Flow'!#REF!</f>
        <v>#REF!</v>
      </c>
      <c r="INU9" s="354" t="e">
        <f>'[9]15 Yr. Cash Flow'!#REF!</f>
        <v>#REF!</v>
      </c>
      <c r="INW9" s="354" t="e">
        <f>'[9]15 Yr. Cash Flow'!#REF!</f>
        <v>#REF!</v>
      </c>
      <c r="INY9" s="354" t="e">
        <f>'[9]15 Yr. Cash Flow'!#REF!</f>
        <v>#REF!</v>
      </c>
      <c r="IOA9" s="354" t="e">
        <f>'[9]15 Yr. Cash Flow'!#REF!</f>
        <v>#REF!</v>
      </c>
      <c r="IOC9" s="354" t="e">
        <f>'[9]15 Yr. Cash Flow'!#REF!</f>
        <v>#REF!</v>
      </c>
      <c r="IOE9" s="354" t="e">
        <f>'[9]15 Yr. Cash Flow'!#REF!</f>
        <v>#REF!</v>
      </c>
      <c r="IOG9" s="354" t="e">
        <f>'[9]15 Yr. Cash Flow'!#REF!</f>
        <v>#REF!</v>
      </c>
      <c r="IOI9" s="354" t="e">
        <f>'[9]15 Yr. Cash Flow'!#REF!</f>
        <v>#REF!</v>
      </c>
      <c r="IOK9" s="354" t="e">
        <f>'[9]15 Yr. Cash Flow'!#REF!</f>
        <v>#REF!</v>
      </c>
      <c r="IOM9" s="354" t="e">
        <f>'[9]15 Yr. Cash Flow'!#REF!</f>
        <v>#REF!</v>
      </c>
      <c r="IOO9" s="354" t="e">
        <f>'[9]15 Yr. Cash Flow'!#REF!</f>
        <v>#REF!</v>
      </c>
      <c r="IOQ9" s="354" t="e">
        <f>'[9]15 Yr. Cash Flow'!#REF!</f>
        <v>#REF!</v>
      </c>
      <c r="IOS9" s="354" t="e">
        <f>'[9]15 Yr. Cash Flow'!#REF!</f>
        <v>#REF!</v>
      </c>
      <c r="IOU9" s="354" t="e">
        <f>'[9]15 Yr. Cash Flow'!#REF!</f>
        <v>#REF!</v>
      </c>
      <c r="IOW9" s="354" t="e">
        <f>'[9]15 Yr. Cash Flow'!#REF!</f>
        <v>#REF!</v>
      </c>
      <c r="IOY9" s="354" t="e">
        <f>'[9]15 Yr. Cash Flow'!#REF!</f>
        <v>#REF!</v>
      </c>
      <c r="IPA9" s="354" t="e">
        <f>'[9]15 Yr. Cash Flow'!#REF!</f>
        <v>#REF!</v>
      </c>
      <c r="IPC9" s="354" t="e">
        <f>'[9]15 Yr. Cash Flow'!#REF!</f>
        <v>#REF!</v>
      </c>
      <c r="IPE9" s="354" t="e">
        <f>'[9]15 Yr. Cash Flow'!#REF!</f>
        <v>#REF!</v>
      </c>
      <c r="IPG9" s="354" t="e">
        <f>'[9]15 Yr. Cash Flow'!#REF!</f>
        <v>#REF!</v>
      </c>
      <c r="IPI9" s="354" t="e">
        <f>'[9]15 Yr. Cash Flow'!#REF!</f>
        <v>#REF!</v>
      </c>
      <c r="IPK9" s="354" t="e">
        <f>'[9]15 Yr. Cash Flow'!#REF!</f>
        <v>#REF!</v>
      </c>
      <c r="IPM9" s="354" t="e">
        <f>'[9]15 Yr. Cash Flow'!#REF!</f>
        <v>#REF!</v>
      </c>
      <c r="IPO9" s="354" t="e">
        <f>'[9]15 Yr. Cash Flow'!#REF!</f>
        <v>#REF!</v>
      </c>
      <c r="IPQ9" s="354" t="e">
        <f>'[9]15 Yr. Cash Flow'!#REF!</f>
        <v>#REF!</v>
      </c>
      <c r="IPS9" s="354" t="e">
        <f>'[9]15 Yr. Cash Flow'!#REF!</f>
        <v>#REF!</v>
      </c>
      <c r="IPU9" s="354" t="e">
        <f>'[9]15 Yr. Cash Flow'!#REF!</f>
        <v>#REF!</v>
      </c>
      <c r="IPW9" s="354" t="e">
        <f>'[9]15 Yr. Cash Flow'!#REF!</f>
        <v>#REF!</v>
      </c>
      <c r="IPY9" s="354" t="e">
        <f>'[9]15 Yr. Cash Flow'!#REF!</f>
        <v>#REF!</v>
      </c>
      <c r="IQA9" s="354" t="e">
        <f>'[9]15 Yr. Cash Flow'!#REF!</f>
        <v>#REF!</v>
      </c>
      <c r="IQC9" s="354" t="e">
        <f>'[9]15 Yr. Cash Flow'!#REF!</f>
        <v>#REF!</v>
      </c>
      <c r="IQE9" s="354" t="e">
        <f>'[9]15 Yr. Cash Flow'!#REF!</f>
        <v>#REF!</v>
      </c>
      <c r="IQG9" s="354" t="e">
        <f>'[9]15 Yr. Cash Flow'!#REF!</f>
        <v>#REF!</v>
      </c>
      <c r="IQI9" s="354" t="e">
        <f>'[9]15 Yr. Cash Flow'!#REF!</f>
        <v>#REF!</v>
      </c>
      <c r="IQK9" s="354" t="e">
        <f>'[9]15 Yr. Cash Flow'!#REF!</f>
        <v>#REF!</v>
      </c>
      <c r="IQM9" s="354" t="e">
        <f>'[9]15 Yr. Cash Flow'!#REF!</f>
        <v>#REF!</v>
      </c>
      <c r="IQO9" s="354" t="e">
        <f>'[9]15 Yr. Cash Flow'!#REF!</f>
        <v>#REF!</v>
      </c>
      <c r="IQQ9" s="354" t="e">
        <f>'[9]15 Yr. Cash Flow'!#REF!</f>
        <v>#REF!</v>
      </c>
      <c r="IQS9" s="354" t="e">
        <f>'[9]15 Yr. Cash Flow'!#REF!</f>
        <v>#REF!</v>
      </c>
      <c r="IQU9" s="354" t="e">
        <f>'[9]15 Yr. Cash Flow'!#REF!</f>
        <v>#REF!</v>
      </c>
      <c r="IQW9" s="354" t="e">
        <f>'[9]15 Yr. Cash Flow'!#REF!</f>
        <v>#REF!</v>
      </c>
      <c r="IQY9" s="354" t="e">
        <f>'[9]15 Yr. Cash Flow'!#REF!</f>
        <v>#REF!</v>
      </c>
      <c r="IRA9" s="354" t="e">
        <f>'[9]15 Yr. Cash Flow'!#REF!</f>
        <v>#REF!</v>
      </c>
      <c r="IRC9" s="354" t="e">
        <f>'[9]15 Yr. Cash Flow'!#REF!</f>
        <v>#REF!</v>
      </c>
      <c r="IRE9" s="354" t="e">
        <f>'[9]15 Yr. Cash Flow'!#REF!</f>
        <v>#REF!</v>
      </c>
      <c r="IRG9" s="354" t="e">
        <f>'[9]15 Yr. Cash Flow'!#REF!</f>
        <v>#REF!</v>
      </c>
      <c r="IRI9" s="354" t="e">
        <f>'[9]15 Yr. Cash Flow'!#REF!</f>
        <v>#REF!</v>
      </c>
      <c r="IRK9" s="354" t="e">
        <f>'[9]15 Yr. Cash Flow'!#REF!</f>
        <v>#REF!</v>
      </c>
      <c r="IRM9" s="354" t="e">
        <f>'[9]15 Yr. Cash Flow'!#REF!</f>
        <v>#REF!</v>
      </c>
      <c r="IRO9" s="354" t="e">
        <f>'[9]15 Yr. Cash Flow'!#REF!</f>
        <v>#REF!</v>
      </c>
      <c r="IRQ9" s="354" t="e">
        <f>'[9]15 Yr. Cash Flow'!#REF!</f>
        <v>#REF!</v>
      </c>
      <c r="IRS9" s="354" t="e">
        <f>'[9]15 Yr. Cash Flow'!#REF!</f>
        <v>#REF!</v>
      </c>
      <c r="IRU9" s="354" t="e">
        <f>'[9]15 Yr. Cash Flow'!#REF!</f>
        <v>#REF!</v>
      </c>
      <c r="IRW9" s="354" t="e">
        <f>'[9]15 Yr. Cash Flow'!#REF!</f>
        <v>#REF!</v>
      </c>
      <c r="IRY9" s="354" t="e">
        <f>'[9]15 Yr. Cash Flow'!#REF!</f>
        <v>#REF!</v>
      </c>
      <c r="ISA9" s="354" t="e">
        <f>'[9]15 Yr. Cash Flow'!#REF!</f>
        <v>#REF!</v>
      </c>
      <c r="ISC9" s="354" t="e">
        <f>'[9]15 Yr. Cash Flow'!#REF!</f>
        <v>#REF!</v>
      </c>
      <c r="ISE9" s="354" t="e">
        <f>'[9]15 Yr. Cash Flow'!#REF!</f>
        <v>#REF!</v>
      </c>
      <c r="ISG9" s="354" t="e">
        <f>'[9]15 Yr. Cash Flow'!#REF!</f>
        <v>#REF!</v>
      </c>
      <c r="ISI9" s="354" t="e">
        <f>'[9]15 Yr. Cash Flow'!#REF!</f>
        <v>#REF!</v>
      </c>
      <c r="ISK9" s="354" t="e">
        <f>'[9]15 Yr. Cash Flow'!#REF!</f>
        <v>#REF!</v>
      </c>
      <c r="ISM9" s="354" t="e">
        <f>'[9]15 Yr. Cash Flow'!#REF!</f>
        <v>#REF!</v>
      </c>
      <c r="ISO9" s="354" t="e">
        <f>'[9]15 Yr. Cash Flow'!#REF!</f>
        <v>#REF!</v>
      </c>
      <c r="ISQ9" s="354" t="e">
        <f>'[9]15 Yr. Cash Flow'!#REF!</f>
        <v>#REF!</v>
      </c>
      <c r="ISS9" s="354" t="e">
        <f>'[9]15 Yr. Cash Flow'!#REF!</f>
        <v>#REF!</v>
      </c>
      <c r="ISU9" s="354" t="e">
        <f>'[9]15 Yr. Cash Flow'!#REF!</f>
        <v>#REF!</v>
      </c>
      <c r="ISW9" s="354" t="e">
        <f>'[9]15 Yr. Cash Flow'!#REF!</f>
        <v>#REF!</v>
      </c>
      <c r="ISY9" s="354" t="e">
        <f>'[9]15 Yr. Cash Flow'!#REF!</f>
        <v>#REF!</v>
      </c>
      <c r="ITA9" s="354" t="e">
        <f>'[9]15 Yr. Cash Flow'!#REF!</f>
        <v>#REF!</v>
      </c>
      <c r="ITC9" s="354" t="e">
        <f>'[9]15 Yr. Cash Flow'!#REF!</f>
        <v>#REF!</v>
      </c>
      <c r="ITE9" s="354" t="e">
        <f>'[9]15 Yr. Cash Flow'!#REF!</f>
        <v>#REF!</v>
      </c>
      <c r="ITG9" s="354" t="e">
        <f>'[9]15 Yr. Cash Flow'!#REF!</f>
        <v>#REF!</v>
      </c>
      <c r="ITI9" s="354" t="e">
        <f>'[9]15 Yr. Cash Flow'!#REF!</f>
        <v>#REF!</v>
      </c>
      <c r="ITK9" s="354" t="e">
        <f>'[9]15 Yr. Cash Flow'!#REF!</f>
        <v>#REF!</v>
      </c>
      <c r="ITM9" s="354" t="e">
        <f>'[9]15 Yr. Cash Flow'!#REF!</f>
        <v>#REF!</v>
      </c>
      <c r="ITO9" s="354" t="e">
        <f>'[9]15 Yr. Cash Flow'!#REF!</f>
        <v>#REF!</v>
      </c>
      <c r="ITQ9" s="354" t="e">
        <f>'[9]15 Yr. Cash Flow'!#REF!</f>
        <v>#REF!</v>
      </c>
      <c r="ITS9" s="354" t="e">
        <f>'[9]15 Yr. Cash Flow'!#REF!</f>
        <v>#REF!</v>
      </c>
      <c r="ITU9" s="354" t="e">
        <f>'[9]15 Yr. Cash Flow'!#REF!</f>
        <v>#REF!</v>
      </c>
      <c r="ITW9" s="354" t="e">
        <f>'[9]15 Yr. Cash Flow'!#REF!</f>
        <v>#REF!</v>
      </c>
      <c r="ITY9" s="354" t="e">
        <f>'[9]15 Yr. Cash Flow'!#REF!</f>
        <v>#REF!</v>
      </c>
      <c r="IUA9" s="354" t="e">
        <f>'[9]15 Yr. Cash Flow'!#REF!</f>
        <v>#REF!</v>
      </c>
      <c r="IUC9" s="354" t="e">
        <f>'[9]15 Yr. Cash Flow'!#REF!</f>
        <v>#REF!</v>
      </c>
      <c r="IUE9" s="354" t="e">
        <f>'[9]15 Yr. Cash Flow'!#REF!</f>
        <v>#REF!</v>
      </c>
      <c r="IUG9" s="354" t="e">
        <f>'[9]15 Yr. Cash Flow'!#REF!</f>
        <v>#REF!</v>
      </c>
      <c r="IUI9" s="354" t="e">
        <f>'[9]15 Yr. Cash Flow'!#REF!</f>
        <v>#REF!</v>
      </c>
      <c r="IUK9" s="354" t="e">
        <f>'[9]15 Yr. Cash Flow'!#REF!</f>
        <v>#REF!</v>
      </c>
      <c r="IUM9" s="354" t="e">
        <f>'[9]15 Yr. Cash Flow'!#REF!</f>
        <v>#REF!</v>
      </c>
      <c r="IUO9" s="354" t="e">
        <f>'[9]15 Yr. Cash Flow'!#REF!</f>
        <v>#REF!</v>
      </c>
      <c r="IUQ9" s="354" t="e">
        <f>'[9]15 Yr. Cash Flow'!#REF!</f>
        <v>#REF!</v>
      </c>
      <c r="IUS9" s="354" t="e">
        <f>'[9]15 Yr. Cash Flow'!#REF!</f>
        <v>#REF!</v>
      </c>
      <c r="IUU9" s="354" t="e">
        <f>'[9]15 Yr. Cash Flow'!#REF!</f>
        <v>#REF!</v>
      </c>
      <c r="IUW9" s="354" t="e">
        <f>'[9]15 Yr. Cash Flow'!#REF!</f>
        <v>#REF!</v>
      </c>
      <c r="IUY9" s="354" t="e">
        <f>'[9]15 Yr. Cash Flow'!#REF!</f>
        <v>#REF!</v>
      </c>
      <c r="IVA9" s="354" t="e">
        <f>'[9]15 Yr. Cash Flow'!#REF!</f>
        <v>#REF!</v>
      </c>
      <c r="IVC9" s="354" t="e">
        <f>'[9]15 Yr. Cash Flow'!#REF!</f>
        <v>#REF!</v>
      </c>
      <c r="IVE9" s="354" t="e">
        <f>'[9]15 Yr. Cash Flow'!#REF!</f>
        <v>#REF!</v>
      </c>
      <c r="IVG9" s="354" t="e">
        <f>'[9]15 Yr. Cash Flow'!#REF!</f>
        <v>#REF!</v>
      </c>
      <c r="IVI9" s="354" t="e">
        <f>'[9]15 Yr. Cash Flow'!#REF!</f>
        <v>#REF!</v>
      </c>
      <c r="IVK9" s="354" t="e">
        <f>'[9]15 Yr. Cash Flow'!#REF!</f>
        <v>#REF!</v>
      </c>
      <c r="IVM9" s="354" t="e">
        <f>'[9]15 Yr. Cash Flow'!#REF!</f>
        <v>#REF!</v>
      </c>
      <c r="IVO9" s="354" t="e">
        <f>'[9]15 Yr. Cash Flow'!#REF!</f>
        <v>#REF!</v>
      </c>
      <c r="IVQ9" s="354" t="e">
        <f>'[9]15 Yr. Cash Flow'!#REF!</f>
        <v>#REF!</v>
      </c>
      <c r="IVS9" s="354" t="e">
        <f>'[9]15 Yr. Cash Flow'!#REF!</f>
        <v>#REF!</v>
      </c>
      <c r="IVU9" s="354" t="e">
        <f>'[9]15 Yr. Cash Flow'!#REF!</f>
        <v>#REF!</v>
      </c>
      <c r="IVW9" s="354" t="e">
        <f>'[9]15 Yr. Cash Flow'!#REF!</f>
        <v>#REF!</v>
      </c>
      <c r="IVY9" s="354" t="e">
        <f>'[9]15 Yr. Cash Flow'!#REF!</f>
        <v>#REF!</v>
      </c>
      <c r="IWA9" s="354" t="e">
        <f>'[9]15 Yr. Cash Flow'!#REF!</f>
        <v>#REF!</v>
      </c>
      <c r="IWC9" s="354" t="e">
        <f>'[9]15 Yr. Cash Flow'!#REF!</f>
        <v>#REF!</v>
      </c>
      <c r="IWE9" s="354" t="e">
        <f>'[9]15 Yr. Cash Flow'!#REF!</f>
        <v>#REF!</v>
      </c>
      <c r="IWG9" s="354" t="e">
        <f>'[9]15 Yr. Cash Flow'!#REF!</f>
        <v>#REF!</v>
      </c>
      <c r="IWI9" s="354" t="e">
        <f>'[9]15 Yr. Cash Flow'!#REF!</f>
        <v>#REF!</v>
      </c>
      <c r="IWK9" s="354" t="e">
        <f>'[9]15 Yr. Cash Flow'!#REF!</f>
        <v>#REF!</v>
      </c>
      <c r="IWM9" s="354" t="e">
        <f>'[9]15 Yr. Cash Flow'!#REF!</f>
        <v>#REF!</v>
      </c>
      <c r="IWO9" s="354" t="e">
        <f>'[9]15 Yr. Cash Flow'!#REF!</f>
        <v>#REF!</v>
      </c>
      <c r="IWQ9" s="354" t="e">
        <f>'[9]15 Yr. Cash Flow'!#REF!</f>
        <v>#REF!</v>
      </c>
      <c r="IWS9" s="354" t="e">
        <f>'[9]15 Yr. Cash Flow'!#REF!</f>
        <v>#REF!</v>
      </c>
      <c r="IWU9" s="354" t="e">
        <f>'[9]15 Yr. Cash Flow'!#REF!</f>
        <v>#REF!</v>
      </c>
      <c r="IWW9" s="354" t="e">
        <f>'[9]15 Yr. Cash Flow'!#REF!</f>
        <v>#REF!</v>
      </c>
      <c r="IWY9" s="354" t="e">
        <f>'[9]15 Yr. Cash Flow'!#REF!</f>
        <v>#REF!</v>
      </c>
      <c r="IXA9" s="354" t="e">
        <f>'[9]15 Yr. Cash Flow'!#REF!</f>
        <v>#REF!</v>
      </c>
      <c r="IXC9" s="354" t="e">
        <f>'[9]15 Yr. Cash Flow'!#REF!</f>
        <v>#REF!</v>
      </c>
      <c r="IXE9" s="354" t="e">
        <f>'[9]15 Yr. Cash Flow'!#REF!</f>
        <v>#REF!</v>
      </c>
      <c r="IXG9" s="354" t="e">
        <f>'[9]15 Yr. Cash Flow'!#REF!</f>
        <v>#REF!</v>
      </c>
      <c r="IXI9" s="354" t="e">
        <f>'[9]15 Yr. Cash Flow'!#REF!</f>
        <v>#REF!</v>
      </c>
      <c r="IXK9" s="354" t="e">
        <f>'[9]15 Yr. Cash Flow'!#REF!</f>
        <v>#REF!</v>
      </c>
      <c r="IXM9" s="354" t="e">
        <f>'[9]15 Yr. Cash Flow'!#REF!</f>
        <v>#REF!</v>
      </c>
      <c r="IXO9" s="354" t="e">
        <f>'[9]15 Yr. Cash Flow'!#REF!</f>
        <v>#REF!</v>
      </c>
      <c r="IXQ9" s="354" t="e">
        <f>'[9]15 Yr. Cash Flow'!#REF!</f>
        <v>#REF!</v>
      </c>
      <c r="IXS9" s="354" t="e">
        <f>'[9]15 Yr. Cash Flow'!#REF!</f>
        <v>#REF!</v>
      </c>
      <c r="IXU9" s="354" t="e">
        <f>'[9]15 Yr. Cash Flow'!#REF!</f>
        <v>#REF!</v>
      </c>
      <c r="IXW9" s="354" t="e">
        <f>'[9]15 Yr. Cash Flow'!#REF!</f>
        <v>#REF!</v>
      </c>
      <c r="IXY9" s="354" t="e">
        <f>'[9]15 Yr. Cash Flow'!#REF!</f>
        <v>#REF!</v>
      </c>
      <c r="IYA9" s="354" t="e">
        <f>'[9]15 Yr. Cash Flow'!#REF!</f>
        <v>#REF!</v>
      </c>
      <c r="IYC9" s="354" t="e">
        <f>'[9]15 Yr. Cash Flow'!#REF!</f>
        <v>#REF!</v>
      </c>
      <c r="IYE9" s="354" t="e">
        <f>'[9]15 Yr. Cash Flow'!#REF!</f>
        <v>#REF!</v>
      </c>
      <c r="IYG9" s="354" t="e">
        <f>'[9]15 Yr. Cash Flow'!#REF!</f>
        <v>#REF!</v>
      </c>
      <c r="IYI9" s="354" t="e">
        <f>'[9]15 Yr. Cash Flow'!#REF!</f>
        <v>#REF!</v>
      </c>
      <c r="IYK9" s="354" t="e">
        <f>'[9]15 Yr. Cash Flow'!#REF!</f>
        <v>#REF!</v>
      </c>
      <c r="IYM9" s="354" t="e">
        <f>'[9]15 Yr. Cash Flow'!#REF!</f>
        <v>#REF!</v>
      </c>
      <c r="IYO9" s="354" t="e">
        <f>'[9]15 Yr. Cash Flow'!#REF!</f>
        <v>#REF!</v>
      </c>
      <c r="IYQ9" s="354" t="e">
        <f>'[9]15 Yr. Cash Flow'!#REF!</f>
        <v>#REF!</v>
      </c>
      <c r="IYS9" s="354" t="e">
        <f>'[9]15 Yr. Cash Flow'!#REF!</f>
        <v>#REF!</v>
      </c>
      <c r="IYU9" s="354" t="e">
        <f>'[9]15 Yr. Cash Flow'!#REF!</f>
        <v>#REF!</v>
      </c>
      <c r="IYW9" s="354" t="e">
        <f>'[9]15 Yr. Cash Flow'!#REF!</f>
        <v>#REF!</v>
      </c>
      <c r="IYY9" s="354" t="e">
        <f>'[9]15 Yr. Cash Flow'!#REF!</f>
        <v>#REF!</v>
      </c>
      <c r="IZA9" s="354" t="e">
        <f>'[9]15 Yr. Cash Flow'!#REF!</f>
        <v>#REF!</v>
      </c>
      <c r="IZC9" s="354" t="e">
        <f>'[9]15 Yr. Cash Flow'!#REF!</f>
        <v>#REF!</v>
      </c>
      <c r="IZE9" s="354" t="e">
        <f>'[9]15 Yr. Cash Flow'!#REF!</f>
        <v>#REF!</v>
      </c>
      <c r="IZG9" s="354" t="e">
        <f>'[9]15 Yr. Cash Flow'!#REF!</f>
        <v>#REF!</v>
      </c>
      <c r="IZI9" s="354" t="e">
        <f>'[9]15 Yr. Cash Flow'!#REF!</f>
        <v>#REF!</v>
      </c>
      <c r="IZK9" s="354" t="e">
        <f>'[9]15 Yr. Cash Flow'!#REF!</f>
        <v>#REF!</v>
      </c>
      <c r="IZM9" s="354" t="e">
        <f>'[9]15 Yr. Cash Flow'!#REF!</f>
        <v>#REF!</v>
      </c>
      <c r="IZO9" s="354" t="e">
        <f>'[9]15 Yr. Cash Flow'!#REF!</f>
        <v>#REF!</v>
      </c>
      <c r="IZQ9" s="354" t="e">
        <f>'[9]15 Yr. Cash Flow'!#REF!</f>
        <v>#REF!</v>
      </c>
      <c r="IZS9" s="354" t="e">
        <f>'[9]15 Yr. Cash Flow'!#REF!</f>
        <v>#REF!</v>
      </c>
      <c r="IZU9" s="354" t="e">
        <f>'[9]15 Yr. Cash Flow'!#REF!</f>
        <v>#REF!</v>
      </c>
      <c r="IZW9" s="354" t="e">
        <f>'[9]15 Yr. Cash Flow'!#REF!</f>
        <v>#REF!</v>
      </c>
      <c r="IZY9" s="354" t="e">
        <f>'[9]15 Yr. Cash Flow'!#REF!</f>
        <v>#REF!</v>
      </c>
      <c r="JAA9" s="354" t="e">
        <f>'[9]15 Yr. Cash Flow'!#REF!</f>
        <v>#REF!</v>
      </c>
      <c r="JAC9" s="354" t="e">
        <f>'[9]15 Yr. Cash Flow'!#REF!</f>
        <v>#REF!</v>
      </c>
      <c r="JAE9" s="354" t="e">
        <f>'[9]15 Yr. Cash Flow'!#REF!</f>
        <v>#REF!</v>
      </c>
      <c r="JAG9" s="354" t="e">
        <f>'[9]15 Yr. Cash Flow'!#REF!</f>
        <v>#REF!</v>
      </c>
      <c r="JAI9" s="354" t="e">
        <f>'[9]15 Yr. Cash Flow'!#REF!</f>
        <v>#REF!</v>
      </c>
      <c r="JAK9" s="354" t="e">
        <f>'[9]15 Yr. Cash Flow'!#REF!</f>
        <v>#REF!</v>
      </c>
      <c r="JAM9" s="354" t="e">
        <f>'[9]15 Yr. Cash Flow'!#REF!</f>
        <v>#REF!</v>
      </c>
      <c r="JAO9" s="354" t="e">
        <f>'[9]15 Yr. Cash Flow'!#REF!</f>
        <v>#REF!</v>
      </c>
      <c r="JAQ9" s="354" t="e">
        <f>'[9]15 Yr. Cash Flow'!#REF!</f>
        <v>#REF!</v>
      </c>
      <c r="JAS9" s="354" t="e">
        <f>'[9]15 Yr. Cash Flow'!#REF!</f>
        <v>#REF!</v>
      </c>
      <c r="JAU9" s="354" t="e">
        <f>'[9]15 Yr. Cash Flow'!#REF!</f>
        <v>#REF!</v>
      </c>
      <c r="JAW9" s="354" t="e">
        <f>'[9]15 Yr. Cash Flow'!#REF!</f>
        <v>#REF!</v>
      </c>
      <c r="JAY9" s="354" t="e">
        <f>'[9]15 Yr. Cash Flow'!#REF!</f>
        <v>#REF!</v>
      </c>
      <c r="JBA9" s="354" t="e">
        <f>'[9]15 Yr. Cash Flow'!#REF!</f>
        <v>#REF!</v>
      </c>
      <c r="JBC9" s="354" t="e">
        <f>'[9]15 Yr. Cash Flow'!#REF!</f>
        <v>#REF!</v>
      </c>
      <c r="JBE9" s="354" t="e">
        <f>'[9]15 Yr. Cash Flow'!#REF!</f>
        <v>#REF!</v>
      </c>
      <c r="JBG9" s="354" t="e">
        <f>'[9]15 Yr. Cash Flow'!#REF!</f>
        <v>#REF!</v>
      </c>
      <c r="JBI9" s="354" t="e">
        <f>'[9]15 Yr. Cash Flow'!#REF!</f>
        <v>#REF!</v>
      </c>
      <c r="JBK9" s="354" t="e">
        <f>'[9]15 Yr. Cash Flow'!#REF!</f>
        <v>#REF!</v>
      </c>
      <c r="JBM9" s="354" t="e">
        <f>'[9]15 Yr. Cash Flow'!#REF!</f>
        <v>#REF!</v>
      </c>
      <c r="JBO9" s="354" t="e">
        <f>'[9]15 Yr. Cash Flow'!#REF!</f>
        <v>#REF!</v>
      </c>
      <c r="JBQ9" s="354" t="e">
        <f>'[9]15 Yr. Cash Flow'!#REF!</f>
        <v>#REF!</v>
      </c>
      <c r="JBS9" s="354" t="e">
        <f>'[9]15 Yr. Cash Flow'!#REF!</f>
        <v>#REF!</v>
      </c>
      <c r="JBU9" s="354" t="e">
        <f>'[9]15 Yr. Cash Flow'!#REF!</f>
        <v>#REF!</v>
      </c>
      <c r="JBW9" s="354" t="e">
        <f>'[9]15 Yr. Cash Flow'!#REF!</f>
        <v>#REF!</v>
      </c>
      <c r="JBY9" s="354" t="e">
        <f>'[9]15 Yr. Cash Flow'!#REF!</f>
        <v>#REF!</v>
      </c>
      <c r="JCA9" s="354" t="e">
        <f>'[9]15 Yr. Cash Flow'!#REF!</f>
        <v>#REF!</v>
      </c>
      <c r="JCC9" s="354" t="e">
        <f>'[9]15 Yr. Cash Flow'!#REF!</f>
        <v>#REF!</v>
      </c>
      <c r="JCE9" s="354" t="e">
        <f>'[9]15 Yr. Cash Flow'!#REF!</f>
        <v>#REF!</v>
      </c>
      <c r="JCG9" s="354" t="e">
        <f>'[9]15 Yr. Cash Flow'!#REF!</f>
        <v>#REF!</v>
      </c>
      <c r="JCI9" s="354" t="e">
        <f>'[9]15 Yr. Cash Flow'!#REF!</f>
        <v>#REF!</v>
      </c>
      <c r="JCK9" s="354" t="e">
        <f>'[9]15 Yr. Cash Flow'!#REF!</f>
        <v>#REF!</v>
      </c>
      <c r="JCM9" s="354" t="e">
        <f>'[9]15 Yr. Cash Flow'!#REF!</f>
        <v>#REF!</v>
      </c>
      <c r="JCO9" s="354" t="e">
        <f>'[9]15 Yr. Cash Flow'!#REF!</f>
        <v>#REF!</v>
      </c>
      <c r="JCQ9" s="354" t="e">
        <f>'[9]15 Yr. Cash Flow'!#REF!</f>
        <v>#REF!</v>
      </c>
      <c r="JCS9" s="354" t="e">
        <f>'[9]15 Yr. Cash Flow'!#REF!</f>
        <v>#REF!</v>
      </c>
      <c r="JCU9" s="354" t="e">
        <f>'[9]15 Yr. Cash Flow'!#REF!</f>
        <v>#REF!</v>
      </c>
      <c r="JCW9" s="354" t="e">
        <f>'[9]15 Yr. Cash Flow'!#REF!</f>
        <v>#REF!</v>
      </c>
      <c r="JCY9" s="354" t="e">
        <f>'[9]15 Yr. Cash Flow'!#REF!</f>
        <v>#REF!</v>
      </c>
      <c r="JDA9" s="354" t="e">
        <f>'[9]15 Yr. Cash Flow'!#REF!</f>
        <v>#REF!</v>
      </c>
      <c r="JDC9" s="354" t="e">
        <f>'[9]15 Yr. Cash Flow'!#REF!</f>
        <v>#REF!</v>
      </c>
      <c r="JDE9" s="354" t="e">
        <f>'[9]15 Yr. Cash Flow'!#REF!</f>
        <v>#REF!</v>
      </c>
      <c r="JDG9" s="354" t="e">
        <f>'[9]15 Yr. Cash Flow'!#REF!</f>
        <v>#REF!</v>
      </c>
      <c r="JDI9" s="354" t="e">
        <f>'[9]15 Yr. Cash Flow'!#REF!</f>
        <v>#REF!</v>
      </c>
      <c r="JDK9" s="354" t="e">
        <f>'[9]15 Yr. Cash Flow'!#REF!</f>
        <v>#REF!</v>
      </c>
      <c r="JDM9" s="354" t="e">
        <f>'[9]15 Yr. Cash Flow'!#REF!</f>
        <v>#REF!</v>
      </c>
      <c r="JDO9" s="354" t="e">
        <f>'[9]15 Yr. Cash Flow'!#REF!</f>
        <v>#REF!</v>
      </c>
      <c r="JDQ9" s="354" t="e">
        <f>'[9]15 Yr. Cash Flow'!#REF!</f>
        <v>#REF!</v>
      </c>
      <c r="JDS9" s="354" t="e">
        <f>'[9]15 Yr. Cash Flow'!#REF!</f>
        <v>#REF!</v>
      </c>
      <c r="JDU9" s="354" t="e">
        <f>'[9]15 Yr. Cash Flow'!#REF!</f>
        <v>#REF!</v>
      </c>
      <c r="JDW9" s="354" t="e">
        <f>'[9]15 Yr. Cash Flow'!#REF!</f>
        <v>#REF!</v>
      </c>
      <c r="JDY9" s="354" t="e">
        <f>'[9]15 Yr. Cash Flow'!#REF!</f>
        <v>#REF!</v>
      </c>
      <c r="JEA9" s="354" t="e">
        <f>'[9]15 Yr. Cash Flow'!#REF!</f>
        <v>#REF!</v>
      </c>
      <c r="JEC9" s="354" t="e">
        <f>'[9]15 Yr. Cash Flow'!#REF!</f>
        <v>#REF!</v>
      </c>
      <c r="JEE9" s="354" t="e">
        <f>'[9]15 Yr. Cash Flow'!#REF!</f>
        <v>#REF!</v>
      </c>
      <c r="JEG9" s="354" t="e">
        <f>'[9]15 Yr. Cash Flow'!#REF!</f>
        <v>#REF!</v>
      </c>
      <c r="JEI9" s="354" t="e">
        <f>'[9]15 Yr. Cash Flow'!#REF!</f>
        <v>#REF!</v>
      </c>
      <c r="JEK9" s="354" t="e">
        <f>'[9]15 Yr. Cash Flow'!#REF!</f>
        <v>#REF!</v>
      </c>
      <c r="JEM9" s="354" t="e">
        <f>'[9]15 Yr. Cash Flow'!#REF!</f>
        <v>#REF!</v>
      </c>
      <c r="JEO9" s="354" t="e">
        <f>'[9]15 Yr. Cash Flow'!#REF!</f>
        <v>#REF!</v>
      </c>
      <c r="JEQ9" s="354" t="e">
        <f>'[9]15 Yr. Cash Flow'!#REF!</f>
        <v>#REF!</v>
      </c>
      <c r="JES9" s="354" t="e">
        <f>'[9]15 Yr. Cash Flow'!#REF!</f>
        <v>#REF!</v>
      </c>
      <c r="JEU9" s="354" t="e">
        <f>'[9]15 Yr. Cash Flow'!#REF!</f>
        <v>#REF!</v>
      </c>
      <c r="JEW9" s="354" t="e">
        <f>'[9]15 Yr. Cash Flow'!#REF!</f>
        <v>#REF!</v>
      </c>
      <c r="JEY9" s="354" t="e">
        <f>'[9]15 Yr. Cash Flow'!#REF!</f>
        <v>#REF!</v>
      </c>
      <c r="JFA9" s="354" t="e">
        <f>'[9]15 Yr. Cash Flow'!#REF!</f>
        <v>#REF!</v>
      </c>
      <c r="JFC9" s="354" t="e">
        <f>'[9]15 Yr. Cash Flow'!#REF!</f>
        <v>#REF!</v>
      </c>
      <c r="JFE9" s="354" t="e">
        <f>'[9]15 Yr. Cash Flow'!#REF!</f>
        <v>#REF!</v>
      </c>
      <c r="JFG9" s="354" t="e">
        <f>'[9]15 Yr. Cash Flow'!#REF!</f>
        <v>#REF!</v>
      </c>
      <c r="JFI9" s="354" t="e">
        <f>'[9]15 Yr. Cash Flow'!#REF!</f>
        <v>#REF!</v>
      </c>
      <c r="JFK9" s="354" t="e">
        <f>'[9]15 Yr. Cash Flow'!#REF!</f>
        <v>#REF!</v>
      </c>
      <c r="JFM9" s="354" t="e">
        <f>'[9]15 Yr. Cash Flow'!#REF!</f>
        <v>#REF!</v>
      </c>
      <c r="JFO9" s="354" t="e">
        <f>'[9]15 Yr. Cash Flow'!#REF!</f>
        <v>#REF!</v>
      </c>
      <c r="JFQ9" s="354" t="e">
        <f>'[9]15 Yr. Cash Flow'!#REF!</f>
        <v>#REF!</v>
      </c>
      <c r="JFS9" s="354" t="e">
        <f>'[9]15 Yr. Cash Flow'!#REF!</f>
        <v>#REF!</v>
      </c>
      <c r="JFU9" s="354" t="e">
        <f>'[9]15 Yr. Cash Flow'!#REF!</f>
        <v>#REF!</v>
      </c>
      <c r="JFW9" s="354" t="e">
        <f>'[9]15 Yr. Cash Flow'!#REF!</f>
        <v>#REF!</v>
      </c>
      <c r="JFY9" s="354" t="e">
        <f>'[9]15 Yr. Cash Flow'!#REF!</f>
        <v>#REF!</v>
      </c>
      <c r="JGA9" s="354" t="e">
        <f>'[9]15 Yr. Cash Flow'!#REF!</f>
        <v>#REF!</v>
      </c>
      <c r="JGC9" s="354" t="e">
        <f>'[9]15 Yr. Cash Flow'!#REF!</f>
        <v>#REF!</v>
      </c>
      <c r="JGE9" s="354" t="e">
        <f>'[9]15 Yr. Cash Flow'!#REF!</f>
        <v>#REF!</v>
      </c>
      <c r="JGG9" s="354" t="e">
        <f>'[9]15 Yr. Cash Flow'!#REF!</f>
        <v>#REF!</v>
      </c>
      <c r="JGI9" s="354" t="e">
        <f>'[9]15 Yr. Cash Flow'!#REF!</f>
        <v>#REF!</v>
      </c>
      <c r="JGK9" s="354" t="e">
        <f>'[9]15 Yr. Cash Flow'!#REF!</f>
        <v>#REF!</v>
      </c>
      <c r="JGM9" s="354" t="e">
        <f>'[9]15 Yr. Cash Flow'!#REF!</f>
        <v>#REF!</v>
      </c>
      <c r="JGO9" s="354" t="e">
        <f>'[9]15 Yr. Cash Flow'!#REF!</f>
        <v>#REF!</v>
      </c>
      <c r="JGQ9" s="354" t="e">
        <f>'[9]15 Yr. Cash Flow'!#REF!</f>
        <v>#REF!</v>
      </c>
      <c r="JGS9" s="354" t="e">
        <f>'[9]15 Yr. Cash Flow'!#REF!</f>
        <v>#REF!</v>
      </c>
      <c r="JGU9" s="354" t="e">
        <f>'[9]15 Yr. Cash Flow'!#REF!</f>
        <v>#REF!</v>
      </c>
      <c r="JGW9" s="354" t="e">
        <f>'[9]15 Yr. Cash Flow'!#REF!</f>
        <v>#REF!</v>
      </c>
      <c r="JGY9" s="354" t="e">
        <f>'[9]15 Yr. Cash Flow'!#REF!</f>
        <v>#REF!</v>
      </c>
      <c r="JHA9" s="354" t="e">
        <f>'[9]15 Yr. Cash Flow'!#REF!</f>
        <v>#REF!</v>
      </c>
      <c r="JHC9" s="354" t="e">
        <f>'[9]15 Yr. Cash Flow'!#REF!</f>
        <v>#REF!</v>
      </c>
      <c r="JHE9" s="354" t="e">
        <f>'[9]15 Yr. Cash Flow'!#REF!</f>
        <v>#REF!</v>
      </c>
      <c r="JHG9" s="354" t="e">
        <f>'[9]15 Yr. Cash Flow'!#REF!</f>
        <v>#REF!</v>
      </c>
      <c r="JHI9" s="354" t="e">
        <f>'[9]15 Yr. Cash Flow'!#REF!</f>
        <v>#REF!</v>
      </c>
      <c r="JHK9" s="354" t="e">
        <f>'[9]15 Yr. Cash Flow'!#REF!</f>
        <v>#REF!</v>
      </c>
      <c r="JHM9" s="354" t="e">
        <f>'[9]15 Yr. Cash Flow'!#REF!</f>
        <v>#REF!</v>
      </c>
      <c r="JHO9" s="354" t="e">
        <f>'[9]15 Yr. Cash Flow'!#REF!</f>
        <v>#REF!</v>
      </c>
      <c r="JHQ9" s="354" t="e">
        <f>'[9]15 Yr. Cash Flow'!#REF!</f>
        <v>#REF!</v>
      </c>
      <c r="JHS9" s="354" t="e">
        <f>'[9]15 Yr. Cash Flow'!#REF!</f>
        <v>#REF!</v>
      </c>
      <c r="JHU9" s="354" t="e">
        <f>'[9]15 Yr. Cash Flow'!#REF!</f>
        <v>#REF!</v>
      </c>
      <c r="JHW9" s="354" t="e">
        <f>'[9]15 Yr. Cash Flow'!#REF!</f>
        <v>#REF!</v>
      </c>
      <c r="JHY9" s="354" t="e">
        <f>'[9]15 Yr. Cash Flow'!#REF!</f>
        <v>#REF!</v>
      </c>
      <c r="JIA9" s="354" t="e">
        <f>'[9]15 Yr. Cash Flow'!#REF!</f>
        <v>#REF!</v>
      </c>
      <c r="JIC9" s="354" t="e">
        <f>'[9]15 Yr. Cash Flow'!#REF!</f>
        <v>#REF!</v>
      </c>
      <c r="JIE9" s="354" t="e">
        <f>'[9]15 Yr. Cash Flow'!#REF!</f>
        <v>#REF!</v>
      </c>
      <c r="JIG9" s="354" t="e">
        <f>'[9]15 Yr. Cash Flow'!#REF!</f>
        <v>#REF!</v>
      </c>
      <c r="JII9" s="354" t="e">
        <f>'[9]15 Yr. Cash Flow'!#REF!</f>
        <v>#REF!</v>
      </c>
      <c r="JIK9" s="354" t="e">
        <f>'[9]15 Yr. Cash Flow'!#REF!</f>
        <v>#REF!</v>
      </c>
      <c r="JIM9" s="354" t="e">
        <f>'[9]15 Yr. Cash Flow'!#REF!</f>
        <v>#REF!</v>
      </c>
      <c r="JIO9" s="354" t="e">
        <f>'[9]15 Yr. Cash Flow'!#REF!</f>
        <v>#REF!</v>
      </c>
      <c r="JIQ9" s="354" t="e">
        <f>'[9]15 Yr. Cash Flow'!#REF!</f>
        <v>#REF!</v>
      </c>
      <c r="JIS9" s="354" t="e">
        <f>'[9]15 Yr. Cash Flow'!#REF!</f>
        <v>#REF!</v>
      </c>
      <c r="JIU9" s="354" t="e">
        <f>'[9]15 Yr. Cash Flow'!#REF!</f>
        <v>#REF!</v>
      </c>
      <c r="JIW9" s="354" t="e">
        <f>'[9]15 Yr. Cash Flow'!#REF!</f>
        <v>#REF!</v>
      </c>
      <c r="JIY9" s="354" t="e">
        <f>'[9]15 Yr. Cash Flow'!#REF!</f>
        <v>#REF!</v>
      </c>
      <c r="JJA9" s="354" t="e">
        <f>'[9]15 Yr. Cash Flow'!#REF!</f>
        <v>#REF!</v>
      </c>
      <c r="JJC9" s="354" t="e">
        <f>'[9]15 Yr. Cash Flow'!#REF!</f>
        <v>#REF!</v>
      </c>
      <c r="JJE9" s="354" t="e">
        <f>'[9]15 Yr. Cash Flow'!#REF!</f>
        <v>#REF!</v>
      </c>
      <c r="JJG9" s="354" t="e">
        <f>'[9]15 Yr. Cash Flow'!#REF!</f>
        <v>#REF!</v>
      </c>
      <c r="JJI9" s="354" t="e">
        <f>'[9]15 Yr. Cash Flow'!#REF!</f>
        <v>#REF!</v>
      </c>
      <c r="JJK9" s="354" t="e">
        <f>'[9]15 Yr. Cash Flow'!#REF!</f>
        <v>#REF!</v>
      </c>
      <c r="JJM9" s="354" t="e">
        <f>'[9]15 Yr. Cash Flow'!#REF!</f>
        <v>#REF!</v>
      </c>
      <c r="JJO9" s="354" t="e">
        <f>'[9]15 Yr. Cash Flow'!#REF!</f>
        <v>#REF!</v>
      </c>
      <c r="JJQ9" s="354" t="e">
        <f>'[9]15 Yr. Cash Flow'!#REF!</f>
        <v>#REF!</v>
      </c>
      <c r="JJS9" s="354" t="e">
        <f>'[9]15 Yr. Cash Flow'!#REF!</f>
        <v>#REF!</v>
      </c>
      <c r="JJU9" s="354" t="e">
        <f>'[9]15 Yr. Cash Flow'!#REF!</f>
        <v>#REF!</v>
      </c>
      <c r="JJW9" s="354" t="e">
        <f>'[9]15 Yr. Cash Flow'!#REF!</f>
        <v>#REF!</v>
      </c>
      <c r="JJY9" s="354" t="e">
        <f>'[9]15 Yr. Cash Flow'!#REF!</f>
        <v>#REF!</v>
      </c>
      <c r="JKA9" s="354" t="e">
        <f>'[9]15 Yr. Cash Flow'!#REF!</f>
        <v>#REF!</v>
      </c>
      <c r="JKC9" s="354" t="e">
        <f>'[9]15 Yr. Cash Flow'!#REF!</f>
        <v>#REF!</v>
      </c>
      <c r="JKE9" s="354" t="e">
        <f>'[9]15 Yr. Cash Flow'!#REF!</f>
        <v>#REF!</v>
      </c>
      <c r="JKG9" s="354" t="e">
        <f>'[9]15 Yr. Cash Flow'!#REF!</f>
        <v>#REF!</v>
      </c>
      <c r="JKI9" s="354" t="e">
        <f>'[9]15 Yr. Cash Flow'!#REF!</f>
        <v>#REF!</v>
      </c>
      <c r="JKK9" s="354" t="e">
        <f>'[9]15 Yr. Cash Flow'!#REF!</f>
        <v>#REF!</v>
      </c>
      <c r="JKM9" s="354" t="e">
        <f>'[9]15 Yr. Cash Flow'!#REF!</f>
        <v>#REF!</v>
      </c>
      <c r="JKO9" s="354" t="e">
        <f>'[9]15 Yr. Cash Flow'!#REF!</f>
        <v>#REF!</v>
      </c>
      <c r="JKQ9" s="354" t="e">
        <f>'[9]15 Yr. Cash Flow'!#REF!</f>
        <v>#REF!</v>
      </c>
      <c r="JKS9" s="354" t="e">
        <f>'[9]15 Yr. Cash Flow'!#REF!</f>
        <v>#REF!</v>
      </c>
      <c r="JKU9" s="354" t="e">
        <f>'[9]15 Yr. Cash Flow'!#REF!</f>
        <v>#REF!</v>
      </c>
      <c r="JKW9" s="354" t="e">
        <f>'[9]15 Yr. Cash Flow'!#REF!</f>
        <v>#REF!</v>
      </c>
      <c r="JKY9" s="354" t="e">
        <f>'[9]15 Yr. Cash Flow'!#REF!</f>
        <v>#REF!</v>
      </c>
      <c r="JLA9" s="354" t="e">
        <f>'[9]15 Yr. Cash Flow'!#REF!</f>
        <v>#REF!</v>
      </c>
      <c r="JLC9" s="354" t="e">
        <f>'[9]15 Yr. Cash Flow'!#REF!</f>
        <v>#REF!</v>
      </c>
      <c r="JLE9" s="354" t="e">
        <f>'[9]15 Yr. Cash Flow'!#REF!</f>
        <v>#REF!</v>
      </c>
      <c r="JLG9" s="354" t="e">
        <f>'[9]15 Yr. Cash Flow'!#REF!</f>
        <v>#REF!</v>
      </c>
      <c r="JLI9" s="354" t="e">
        <f>'[9]15 Yr. Cash Flow'!#REF!</f>
        <v>#REF!</v>
      </c>
      <c r="JLK9" s="354" t="e">
        <f>'[9]15 Yr. Cash Flow'!#REF!</f>
        <v>#REF!</v>
      </c>
      <c r="JLM9" s="354" t="e">
        <f>'[9]15 Yr. Cash Flow'!#REF!</f>
        <v>#REF!</v>
      </c>
      <c r="JLO9" s="354" t="e">
        <f>'[9]15 Yr. Cash Flow'!#REF!</f>
        <v>#REF!</v>
      </c>
      <c r="JLQ9" s="354" t="e">
        <f>'[9]15 Yr. Cash Flow'!#REF!</f>
        <v>#REF!</v>
      </c>
      <c r="JLS9" s="354" t="e">
        <f>'[9]15 Yr. Cash Flow'!#REF!</f>
        <v>#REF!</v>
      </c>
      <c r="JLU9" s="354" t="e">
        <f>'[9]15 Yr. Cash Flow'!#REF!</f>
        <v>#REF!</v>
      </c>
      <c r="JLW9" s="354" t="e">
        <f>'[9]15 Yr. Cash Flow'!#REF!</f>
        <v>#REF!</v>
      </c>
      <c r="JLY9" s="354" t="e">
        <f>'[9]15 Yr. Cash Flow'!#REF!</f>
        <v>#REF!</v>
      </c>
      <c r="JMA9" s="354" t="e">
        <f>'[9]15 Yr. Cash Flow'!#REF!</f>
        <v>#REF!</v>
      </c>
      <c r="JMC9" s="354" t="e">
        <f>'[9]15 Yr. Cash Flow'!#REF!</f>
        <v>#REF!</v>
      </c>
      <c r="JME9" s="354" t="e">
        <f>'[9]15 Yr. Cash Flow'!#REF!</f>
        <v>#REF!</v>
      </c>
      <c r="JMG9" s="354" t="e">
        <f>'[9]15 Yr. Cash Flow'!#REF!</f>
        <v>#REF!</v>
      </c>
      <c r="JMI9" s="354" t="e">
        <f>'[9]15 Yr. Cash Flow'!#REF!</f>
        <v>#REF!</v>
      </c>
      <c r="JMK9" s="354" t="e">
        <f>'[9]15 Yr. Cash Flow'!#REF!</f>
        <v>#REF!</v>
      </c>
      <c r="JMM9" s="354" t="e">
        <f>'[9]15 Yr. Cash Flow'!#REF!</f>
        <v>#REF!</v>
      </c>
      <c r="JMO9" s="354" t="e">
        <f>'[9]15 Yr. Cash Flow'!#REF!</f>
        <v>#REF!</v>
      </c>
      <c r="JMQ9" s="354" t="e">
        <f>'[9]15 Yr. Cash Flow'!#REF!</f>
        <v>#REF!</v>
      </c>
      <c r="JMS9" s="354" t="e">
        <f>'[9]15 Yr. Cash Flow'!#REF!</f>
        <v>#REF!</v>
      </c>
      <c r="JMU9" s="354" t="e">
        <f>'[9]15 Yr. Cash Flow'!#REF!</f>
        <v>#REF!</v>
      </c>
      <c r="JMW9" s="354" t="e">
        <f>'[9]15 Yr. Cash Flow'!#REF!</f>
        <v>#REF!</v>
      </c>
      <c r="JMY9" s="354" t="e">
        <f>'[9]15 Yr. Cash Flow'!#REF!</f>
        <v>#REF!</v>
      </c>
      <c r="JNA9" s="354" t="e">
        <f>'[9]15 Yr. Cash Flow'!#REF!</f>
        <v>#REF!</v>
      </c>
      <c r="JNC9" s="354" t="e">
        <f>'[9]15 Yr. Cash Flow'!#REF!</f>
        <v>#REF!</v>
      </c>
      <c r="JNE9" s="354" t="e">
        <f>'[9]15 Yr. Cash Flow'!#REF!</f>
        <v>#REF!</v>
      </c>
      <c r="JNG9" s="354" t="e">
        <f>'[9]15 Yr. Cash Flow'!#REF!</f>
        <v>#REF!</v>
      </c>
      <c r="JNI9" s="354" t="e">
        <f>'[9]15 Yr. Cash Flow'!#REF!</f>
        <v>#REF!</v>
      </c>
      <c r="JNK9" s="354" t="e">
        <f>'[9]15 Yr. Cash Flow'!#REF!</f>
        <v>#REF!</v>
      </c>
      <c r="JNM9" s="354" t="e">
        <f>'[9]15 Yr. Cash Flow'!#REF!</f>
        <v>#REF!</v>
      </c>
      <c r="JNO9" s="354" t="e">
        <f>'[9]15 Yr. Cash Flow'!#REF!</f>
        <v>#REF!</v>
      </c>
      <c r="JNQ9" s="354" t="e">
        <f>'[9]15 Yr. Cash Flow'!#REF!</f>
        <v>#REF!</v>
      </c>
      <c r="JNS9" s="354" t="e">
        <f>'[9]15 Yr. Cash Flow'!#REF!</f>
        <v>#REF!</v>
      </c>
      <c r="JNU9" s="354" t="e">
        <f>'[9]15 Yr. Cash Flow'!#REF!</f>
        <v>#REF!</v>
      </c>
      <c r="JNW9" s="354" t="e">
        <f>'[9]15 Yr. Cash Flow'!#REF!</f>
        <v>#REF!</v>
      </c>
      <c r="JNY9" s="354" t="e">
        <f>'[9]15 Yr. Cash Flow'!#REF!</f>
        <v>#REF!</v>
      </c>
      <c r="JOA9" s="354" t="e">
        <f>'[9]15 Yr. Cash Flow'!#REF!</f>
        <v>#REF!</v>
      </c>
      <c r="JOC9" s="354" t="e">
        <f>'[9]15 Yr. Cash Flow'!#REF!</f>
        <v>#REF!</v>
      </c>
      <c r="JOE9" s="354" t="e">
        <f>'[9]15 Yr. Cash Flow'!#REF!</f>
        <v>#REF!</v>
      </c>
      <c r="JOG9" s="354" t="e">
        <f>'[9]15 Yr. Cash Flow'!#REF!</f>
        <v>#REF!</v>
      </c>
      <c r="JOI9" s="354" t="e">
        <f>'[9]15 Yr. Cash Flow'!#REF!</f>
        <v>#REF!</v>
      </c>
      <c r="JOK9" s="354" t="e">
        <f>'[9]15 Yr. Cash Flow'!#REF!</f>
        <v>#REF!</v>
      </c>
      <c r="JOM9" s="354" t="e">
        <f>'[9]15 Yr. Cash Flow'!#REF!</f>
        <v>#REF!</v>
      </c>
      <c r="JOO9" s="354" t="e">
        <f>'[9]15 Yr. Cash Flow'!#REF!</f>
        <v>#REF!</v>
      </c>
      <c r="JOQ9" s="354" t="e">
        <f>'[9]15 Yr. Cash Flow'!#REF!</f>
        <v>#REF!</v>
      </c>
      <c r="JOS9" s="354" t="e">
        <f>'[9]15 Yr. Cash Flow'!#REF!</f>
        <v>#REF!</v>
      </c>
      <c r="JOU9" s="354" t="e">
        <f>'[9]15 Yr. Cash Flow'!#REF!</f>
        <v>#REF!</v>
      </c>
      <c r="JOW9" s="354" t="e">
        <f>'[9]15 Yr. Cash Flow'!#REF!</f>
        <v>#REF!</v>
      </c>
      <c r="JOY9" s="354" t="e">
        <f>'[9]15 Yr. Cash Flow'!#REF!</f>
        <v>#REF!</v>
      </c>
      <c r="JPA9" s="354" t="e">
        <f>'[9]15 Yr. Cash Flow'!#REF!</f>
        <v>#REF!</v>
      </c>
      <c r="JPC9" s="354" t="e">
        <f>'[9]15 Yr. Cash Flow'!#REF!</f>
        <v>#REF!</v>
      </c>
      <c r="JPE9" s="354" t="e">
        <f>'[9]15 Yr. Cash Flow'!#REF!</f>
        <v>#REF!</v>
      </c>
      <c r="JPG9" s="354" t="e">
        <f>'[9]15 Yr. Cash Flow'!#REF!</f>
        <v>#REF!</v>
      </c>
      <c r="JPI9" s="354" t="e">
        <f>'[9]15 Yr. Cash Flow'!#REF!</f>
        <v>#REF!</v>
      </c>
      <c r="JPK9" s="354" t="e">
        <f>'[9]15 Yr. Cash Flow'!#REF!</f>
        <v>#REF!</v>
      </c>
      <c r="JPM9" s="354" t="e">
        <f>'[9]15 Yr. Cash Flow'!#REF!</f>
        <v>#REF!</v>
      </c>
      <c r="JPO9" s="354" t="e">
        <f>'[9]15 Yr. Cash Flow'!#REF!</f>
        <v>#REF!</v>
      </c>
      <c r="JPQ9" s="354" t="e">
        <f>'[9]15 Yr. Cash Flow'!#REF!</f>
        <v>#REF!</v>
      </c>
      <c r="JPS9" s="354" t="e">
        <f>'[9]15 Yr. Cash Flow'!#REF!</f>
        <v>#REF!</v>
      </c>
      <c r="JPU9" s="354" t="e">
        <f>'[9]15 Yr. Cash Flow'!#REF!</f>
        <v>#REF!</v>
      </c>
      <c r="JPW9" s="354" t="e">
        <f>'[9]15 Yr. Cash Flow'!#REF!</f>
        <v>#REF!</v>
      </c>
      <c r="JPY9" s="354" t="e">
        <f>'[9]15 Yr. Cash Flow'!#REF!</f>
        <v>#REF!</v>
      </c>
      <c r="JQA9" s="354" t="e">
        <f>'[9]15 Yr. Cash Flow'!#REF!</f>
        <v>#REF!</v>
      </c>
      <c r="JQC9" s="354" t="e">
        <f>'[9]15 Yr. Cash Flow'!#REF!</f>
        <v>#REF!</v>
      </c>
      <c r="JQE9" s="354" t="e">
        <f>'[9]15 Yr. Cash Flow'!#REF!</f>
        <v>#REF!</v>
      </c>
      <c r="JQG9" s="354" t="e">
        <f>'[9]15 Yr. Cash Flow'!#REF!</f>
        <v>#REF!</v>
      </c>
      <c r="JQI9" s="354" t="e">
        <f>'[9]15 Yr. Cash Flow'!#REF!</f>
        <v>#REF!</v>
      </c>
      <c r="JQK9" s="354" t="e">
        <f>'[9]15 Yr. Cash Flow'!#REF!</f>
        <v>#REF!</v>
      </c>
      <c r="JQM9" s="354" t="e">
        <f>'[9]15 Yr. Cash Flow'!#REF!</f>
        <v>#REF!</v>
      </c>
      <c r="JQO9" s="354" t="e">
        <f>'[9]15 Yr. Cash Flow'!#REF!</f>
        <v>#REF!</v>
      </c>
      <c r="JQQ9" s="354" t="e">
        <f>'[9]15 Yr. Cash Flow'!#REF!</f>
        <v>#REF!</v>
      </c>
      <c r="JQS9" s="354" t="e">
        <f>'[9]15 Yr. Cash Flow'!#REF!</f>
        <v>#REF!</v>
      </c>
      <c r="JQU9" s="354" t="e">
        <f>'[9]15 Yr. Cash Flow'!#REF!</f>
        <v>#REF!</v>
      </c>
      <c r="JQW9" s="354" t="e">
        <f>'[9]15 Yr. Cash Flow'!#REF!</f>
        <v>#REF!</v>
      </c>
      <c r="JQY9" s="354" t="e">
        <f>'[9]15 Yr. Cash Flow'!#REF!</f>
        <v>#REF!</v>
      </c>
      <c r="JRA9" s="354" t="e">
        <f>'[9]15 Yr. Cash Flow'!#REF!</f>
        <v>#REF!</v>
      </c>
      <c r="JRC9" s="354" t="e">
        <f>'[9]15 Yr. Cash Flow'!#REF!</f>
        <v>#REF!</v>
      </c>
      <c r="JRE9" s="354" t="e">
        <f>'[9]15 Yr. Cash Flow'!#REF!</f>
        <v>#REF!</v>
      </c>
      <c r="JRG9" s="354" t="e">
        <f>'[9]15 Yr. Cash Flow'!#REF!</f>
        <v>#REF!</v>
      </c>
      <c r="JRI9" s="354" t="e">
        <f>'[9]15 Yr. Cash Flow'!#REF!</f>
        <v>#REF!</v>
      </c>
      <c r="JRK9" s="354" t="e">
        <f>'[9]15 Yr. Cash Flow'!#REF!</f>
        <v>#REF!</v>
      </c>
      <c r="JRM9" s="354" t="e">
        <f>'[9]15 Yr. Cash Flow'!#REF!</f>
        <v>#REF!</v>
      </c>
      <c r="JRO9" s="354" t="e">
        <f>'[9]15 Yr. Cash Flow'!#REF!</f>
        <v>#REF!</v>
      </c>
      <c r="JRQ9" s="354" t="e">
        <f>'[9]15 Yr. Cash Flow'!#REF!</f>
        <v>#REF!</v>
      </c>
      <c r="JRS9" s="354" t="e">
        <f>'[9]15 Yr. Cash Flow'!#REF!</f>
        <v>#REF!</v>
      </c>
      <c r="JRU9" s="354" t="e">
        <f>'[9]15 Yr. Cash Flow'!#REF!</f>
        <v>#REF!</v>
      </c>
      <c r="JRW9" s="354" t="e">
        <f>'[9]15 Yr. Cash Flow'!#REF!</f>
        <v>#REF!</v>
      </c>
      <c r="JRY9" s="354" t="e">
        <f>'[9]15 Yr. Cash Flow'!#REF!</f>
        <v>#REF!</v>
      </c>
      <c r="JSA9" s="354" t="e">
        <f>'[9]15 Yr. Cash Flow'!#REF!</f>
        <v>#REF!</v>
      </c>
      <c r="JSC9" s="354" t="e">
        <f>'[9]15 Yr. Cash Flow'!#REF!</f>
        <v>#REF!</v>
      </c>
      <c r="JSE9" s="354" t="e">
        <f>'[9]15 Yr. Cash Flow'!#REF!</f>
        <v>#REF!</v>
      </c>
      <c r="JSG9" s="354" t="e">
        <f>'[9]15 Yr. Cash Flow'!#REF!</f>
        <v>#REF!</v>
      </c>
      <c r="JSI9" s="354" t="e">
        <f>'[9]15 Yr. Cash Flow'!#REF!</f>
        <v>#REF!</v>
      </c>
      <c r="JSK9" s="354" t="e">
        <f>'[9]15 Yr. Cash Flow'!#REF!</f>
        <v>#REF!</v>
      </c>
      <c r="JSM9" s="354" t="e">
        <f>'[9]15 Yr. Cash Flow'!#REF!</f>
        <v>#REF!</v>
      </c>
      <c r="JSO9" s="354" t="e">
        <f>'[9]15 Yr. Cash Flow'!#REF!</f>
        <v>#REF!</v>
      </c>
      <c r="JSQ9" s="354" t="e">
        <f>'[9]15 Yr. Cash Flow'!#REF!</f>
        <v>#REF!</v>
      </c>
      <c r="JSS9" s="354" t="e">
        <f>'[9]15 Yr. Cash Flow'!#REF!</f>
        <v>#REF!</v>
      </c>
      <c r="JSU9" s="354" t="e">
        <f>'[9]15 Yr. Cash Flow'!#REF!</f>
        <v>#REF!</v>
      </c>
      <c r="JSW9" s="354" t="e">
        <f>'[9]15 Yr. Cash Flow'!#REF!</f>
        <v>#REF!</v>
      </c>
      <c r="JSY9" s="354" t="e">
        <f>'[9]15 Yr. Cash Flow'!#REF!</f>
        <v>#REF!</v>
      </c>
      <c r="JTA9" s="354" t="e">
        <f>'[9]15 Yr. Cash Flow'!#REF!</f>
        <v>#REF!</v>
      </c>
      <c r="JTC9" s="354" t="e">
        <f>'[9]15 Yr. Cash Flow'!#REF!</f>
        <v>#REF!</v>
      </c>
      <c r="JTE9" s="354" t="e">
        <f>'[9]15 Yr. Cash Flow'!#REF!</f>
        <v>#REF!</v>
      </c>
      <c r="JTG9" s="354" t="e">
        <f>'[9]15 Yr. Cash Flow'!#REF!</f>
        <v>#REF!</v>
      </c>
      <c r="JTI9" s="354" t="e">
        <f>'[9]15 Yr. Cash Flow'!#REF!</f>
        <v>#REF!</v>
      </c>
      <c r="JTK9" s="354" t="e">
        <f>'[9]15 Yr. Cash Flow'!#REF!</f>
        <v>#REF!</v>
      </c>
      <c r="JTM9" s="354" t="e">
        <f>'[9]15 Yr. Cash Flow'!#REF!</f>
        <v>#REF!</v>
      </c>
      <c r="JTO9" s="354" t="e">
        <f>'[9]15 Yr. Cash Flow'!#REF!</f>
        <v>#REF!</v>
      </c>
      <c r="JTQ9" s="354" t="e">
        <f>'[9]15 Yr. Cash Flow'!#REF!</f>
        <v>#REF!</v>
      </c>
      <c r="JTS9" s="354" t="e">
        <f>'[9]15 Yr. Cash Flow'!#REF!</f>
        <v>#REF!</v>
      </c>
      <c r="JTU9" s="354" t="e">
        <f>'[9]15 Yr. Cash Flow'!#REF!</f>
        <v>#REF!</v>
      </c>
      <c r="JTW9" s="354" t="e">
        <f>'[9]15 Yr. Cash Flow'!#REF!</f>
        <v>#REF!</v>
      </c>
      <c r="JTY9" s="354" t="e">
        <f>'[9]15 Yr. Cash Flow'!#REF!</f>
        <v>#REF!</v>
      </c>
      <c r="JUA9" s="354" t="e">
        <f>'[9]15 Yr. Cash Flow'!#REF!</f>
        <v>#REF!</v>
      </c>
      <c r="JUC9" s="354" t="e">
        <f>'[9]15 Yr. Cash Flow'!#REF!</f>
        <v>#REF!</v>
      </c>
      <c r="JUE9" s="354" t="e">
        <f>'[9]15 Yr. Cash Flow'!#REF!</f>
        <v>#REF!</v>
      </c>
      <c r="JUG9" s="354" t="e">
        <f>'[9]15 Yr. Cash Flow'!#REF!</f>
        <v>#REF!</v>
      </c>
      <c r="JUI9" s="354" t="e">
        <f>'[9]15 Yr. Cash Flow'!#REF!</f>
        <v>#REF!</v>
      </c>
      <c r="JUK9" s="354" t="e">
        <f>'[9]15 Yr. Cash Flow'!#REF!</f>
        <v>#REF!</v>
      </c>
      <c r="JUM9" s="354" t="e">
        <f>'[9]15 Yr. Cash Flow'!#REF!</f>
        <v>#REF!</v>
      </c>
      <c r="JUO9" s="354" t="e">
        <f>'[9]15 Yr. Cash Flow'!#REF!</f>
        <v>#REF!</v>
      </c>
      <c r="JUQ9" s="354" t="e">
        <f>'[9]15 Yr. Cash Flow'!#REF!</f>
        <v>#REF!</v>
      </c>
      <c r="JUS9" s="354" t="e">
        <f>'[9]15 Yr. Cash Flow'!#REF!</f>
        <v>#REF!</v>
      </c>
      <c r="JUU9" s="354" t="e">
        <f>'[9]15 Yr. Cash Flow'!#REF!</f>
        <v>#REF!</v>
      </c>
      <c r="JUW9" s="354" t="e">
        <f>'[9]15 Yr. Cash Flow'!#REF!</f>
        <v>#REF!</v>
      </c>
      <c r="JUY9" s="354" t="e">
        <f>'[9]15 Yr. Cash Flow'!#REF!</f>
        <v>#REF!</v>
      </c>
      <c r="JVA9" s="354" t="e">
        <f>'[9]15 Yr. Cash Flow'!#REF!</f>
        <v>#REF!</v>
      </c>
      <c r="JVC9" s="354" t="e">
        <f>'[9]15 Yr. Cash Flow'!#REF!</f>
        <v>#REF!</v>
      </c>
      <c r="JVE9" s="354" t="e">
        <f>'[9]15 Yr. Cash Flow'!#REF!</f>
        <v>#REF!</v>
      </c>
      <c r="JVG9" s="354" t="e">
        <f>'[9]15 Yr. Cash Flow'!#REF!</f>
        <v>#REF!</v>
      </c>
      <c r="JVI9" s="354" t="e">
        <f>'[9]15 Yr. Cash Flow'!#REF!</f>
        <v>#REF!</v>
      </c>
      <c r="JVK9" s="354" t="e">
        <f>'[9]15 Yr. Cash Flow'!#REF!</f>
        <v>#REF!</v>
      </c>
      <c r="JVM9" s="354" t="e">
        <f>'[9]15 Yr. Cash Flow'!#REF!</f>
        <v>#REF!</v>
      </c>
      <c r="JVO9" s="354" t="e">
        <f>'[9]15 Yr. Cash Flow'!#REF!</f>
        <v>#REF!</v>
      </c>
      <c r="JVQ9" s="354" t="e">
        <f>'[9]15 Yr. Cash Flow'!#REF!</f>
        <v>#REF!</v>
      </c>
      <c r="JVS9" s="354" t="e">
        <f>'[9]15 Yr. Cash Flow'!#REF!</f>
        <v>#REF!</v>
      </c>
      <c r="JVU9" s="354" t="e">
        <f>'[9]15 Yr. Cash Flow'!#REF!</f>
        <v>#REF!</v>
      </c>
      <c r="JVW9" s="354" t="e">
        <f>'[9]15 Yr. Cash Flow'!#REF!</f>
        <v>#REF!</v>
      </c>
      <c r="JVY9" s="354" t="e">
        <f>'[9]15 Yr. Cash Flow'!#REF!</f>
        <v>#REF!</v>
      </c>
      <c r="JWA9" s="354" t="e">
        <f>'[9]15 Yr. Cash Flow'!#REF!</f>
        <v>#REF!</v>
      </c>
      <c r="JWC9" s="354" t="e">
        <f>'[9]15 Yr. Cash Flow'!#REF!</f>
        <v>#REF!</v>
      </c>
      <c r="JWE9" s="354" t="e">
        <f>'[9]15 Yr. Cash Flow'!#REF!</f>
        <v>#REF!</v>
      </c>
      <c r="JWG9" s="354" t="e">
        <f>'[9]15 Yr. Cash Flow'!#REF!</f>
        <v>#REF!</v>
      </c>
      <c r="JWI9" s="354" t="e">
        <f>'[9]15 Yr. Cash Flow'!#REF!</f>
        <v>#REF!</v>
      </c>
      <c r="JWK9" s="354" t="e">
        <f>'[9]15 Yr. Cash Flow'!#REF!</f>
        <v>#REF!</v>
      </c>
      <c r="JWM9" s="354" t="e">
        <f>'[9]15 Yr. Cash Flow'!#REF!</f>
        <v>#REF!</v>
      </c>
      <c r="JWO9" s="354" t="e">
        <f>'[9]15 Yr. Cash Flow'!#REF!</f>
        <v>#REF!</v>
      </c>
      <c r="JWQ9" s="354" t="e">
        <f>'[9]15 Yr. Cash Flow'!#REF!</f>
        <v>#REF!</v>
      </c>
      <c r="JWS9" s="354" t="e">
        <f>'[9]15 Yr. Cash Flow'!#REF!</f>
        <v>#REF!</v>
      </c>
      <c r="JWU9" s="354" t="e">
        <f>'[9]15 Yr. Cash Flow'!#REF!</f>
        <v>#REF!</v>
      </c>
      <c r="JWW9" s="354" t="e">
        <f>'[9]15 Yr. Cash Flow'!#REF!</f>
        <v>#REF!</v>
      </c>
      <c r="JWY9" s="354" t="e">
        <f>'[9]15 Yr. Cash Flow'!#REF!</f>
        <v>#REF!</v>
      </c>
      <c r="JXA9" s="354" t="e">
        <f>'[9]15 Yr. Cash Flow'!#REF!</f>
        <v>#REF!</v>
      </c>
      <c r="JXC9" s="354" t="e">
        <f>'[9]15 Yr. Cash Flow'!#REF!</f>
        <v>#REF!</v>
      </c>
      <c r="JXE9" s="354" t="e">
        <f>'[9]15 Yr. Cash Flow'!#REF!</f>
        <v>#REF!</v>
      </c>
      <c r="JXG9" s="354" t="e">
        <f>'[9]15 Yr. Cash Flow'!#REF!</f>
        <v>#REF!</v>
      </c>
      <c r="JXI9" s="354" t="e">
        <f>'[9]15 Yr. Cash Flow'!#REF!</f>
        <v>#REF!</v>
      </c>
      <c r="JXK9" s="354" t="e">
        <f>'[9]15 Yr. Cash Flow'!#REF!</f>
        <v>#REF!</v>
      </c>
      <c r="JXM9" s="354" t="e">
        <f>'[9]15 Yr. Cash Flow'!#REF!</f>
        <v>#REF!</v>
      </c>
      <c r="JXO9" s="354" t="e">
        <f>'[9]15 Yr. Cash Flow'!#REF!</f>
        <v>#REF!</v>
      </c>
      <c r="JXQ9" s="354" t="e">
        <f>'[9]15 Yr. Cash Flow'!#REF!</f>
        <v>#REF!</v>
      </c>
      <c r="JXS9" s="354" t="e">
        <f>'[9]15 Yr. Cash Flow'!#REF!</f>
        <v>#REF!</v>
      </c>
      <c r="JXU9" s="354" t="e">
        <f>'[9]15 Yr. Cash Flow'!#REF!</f>
        <v>#REF!</v>
      </c>
      <c r="JXW9" s="354" t="e">
        <f>'[9]15 Yr. Cash Flow'!#REF!</f>
        <v>#REF!</v>
      </c>
      <c r="JXY9" s="354" t="e">
        <f>'[9]15 Yr. Cash Flow'!#REF!</f>
        <v>#REF!</v>
      </c>
      <c r="JYA9" s="354" t="e">
        <f>'[9]15 Yr. Cash Flow'!#REF!</f>
        <v>#REF!</v>
      </c>
      <c r="JYC9" s="354" t="e">
        <f>'[9]15 Yr. Cash Flow'!#REF!</f>
        <v>#REF!</v>
      </c>
      <c r="JYE9" s="354" t="e">
        <f>'[9]15 Yr. Cash Flow'!#REF!</f>
        <v>#REF!</v>
      </c>
      <c r="JYG9" s="354" t="e">
        <f>'[9]15 Yr. Cash Flow'!#REF!</f>
        <v>#REF!</v>
      </c>
      <c r="JYI9" s="354" t="e">
        <f>'[9]15 Yr. Cash Flow'!#REF!</f>
        <v>#REF!</v>
      </c>
      <c r="JYK9" s="354" t="e">
        <f>'[9]15 Yr. Cash Flow'!#REF!</f>
        <v>#REF!</v>
      </c>
      <c r="JYM9" s="354" t="e">
        <f>'[9]15 Yr. Cash Flow'!#REF!</f>
        <v>#REF!</v>
      </c>
      <c r="JYO9" s="354" t="e">
        <f>'[9]15 Yr. Cash Flow'!#REF!</f>
        <v>#REF!</v>
      </c>
      <c r="JYQ9" s="354" t="e">
        <f>'[9]15 Yr. Cash Flow'!#REF!</f>
        <v>#REF!</v>
      </c>
      <c r="JYS9" s="354" t="e">
        <f>'[9]15 Yr. Cash Flow'!#REF!</f>
        <v>#REF!</v>
      </c>
      <c r="JYU9" s="354" t="e">
        <f>'[9]15 Yr. Cash Flow'!#REF!</f>
        <v>#REF!</v>
      </c>
      <c r="JYW9" s="354" t="e">
        <f>'[9]15 Yr. Cash Flow'!#REF!</f>
        <v>#REF!</v>
      </c>
      <c r="JYY9" s="354" t="e">
        <f>'[9]15 Yr. Cash Flow'!#REF!</f>
        <v>#REF!</v>
      </c>
      <c r="JZA9" s="354" t="e">
        <f>'[9]15 Yr. Cash Flow'!#REF!</f>
        <v>#REF!</v>
      </c>
      <c r="JZC9" s="354" t="e">
        <f>'[9]15 Yr. Cash Flow'!#REF!</f>
        <v>#REF!</v>
      </c>
      <c r="JZE9" s="354" t="e">
        <f>'[9]15 Yr. Cash Flow'!#REF!</f>
        <v>#REF!</v>
      </c>
      <c r="JZG9" s="354" t="e">
        <f>'[9]15 Yr. Cash Flow'!#REF!</f>
        <v>#REF!</v>
      </c>
      <c r="JZI9" s="354" t="e">
        <f>'[9]15 Yr. Cash Flow'!#REF!</f>
        <v>#REF!</v>
      </c>
      <c r="JZK9" s="354" t="e">
        <f>'[9]15 Yr. Cash Flow'!#REF!</f>
        <v>#REF!</v>
      </c>
      <c r="JZM9" s="354" t="e">
        <f>'[9]15 Yr. Cash Flow'!#REF!</f>
        <v>#REF!</v>
      </c>
      <c r="JZO9" s="354" t="e">
        <f>'[9]15 Yr. Cash Flow'!#REF!</f>
        <v>#REF!</v>
      </c>
      <c r="JZQ9" s="354" t="e">
        <f>'[9]15 Yr. Cash Flow'!#REF!</f>
        <v>#REF!</v>
      </c>
      <c r="JZS9" s="354" t="e">
        <f>'[9]15 Yr. Cash Flow'!#REF!</f>
        <v>#REF!</v>
      </c>
      <c r="JZU9" s="354" t="e">
        <f>'[9]15 Yr. Cash Flow'!#REF!</f>
        <v>#REF!</v>
      </c>
      <c r="JZW9" s="354" t="e">
        <f>'[9]15 Yr. Cash Flow'!#REF!</f>
        <v>#REF!</v>
      </c>
      <c r="JZY9" s="354" t="e">
        <f>'[9]15 Yr. Cash Flow'!#REF!</f>
        <v>#REF!</v>
      </c>
      <c r="KAA9" s="354" t="e">
        <f>'[9]15 Yr. Cash Flow'!#REF!</f>
        <v>#REF!</v>
      </c>
      <c r="KAC9" s="354" t="e">
        <f>'[9]15 Yr. Cash Flow'!#REF!</f>
        <v>#REF!</v>
      </c>
      <c r="KAE9" s="354" t="e">
        <f>'[9]15 Yr. Cash Flow'!#REF!</f>
        <v>#REF!</v>
      </c>
      <c r="KAG9" s="354" t="e">
        <f>'[9]15 Yr. Cash Flow'!#REF!</f>
        <v>#REF!</v>
      </c>
      <c r="KAI9" s="354" t="e">
        <f>'[9]15 Yr. Cash Flow'!#REF!</f>
        <v>#REF!</v>
      </c>
      <c r="KAK9" s="354" t="e">
        <f>'[9]15 Yr. Cash Flow'!#REF!</f>
        <v>#REF!</v>
      </c>
      <c r="KAM9" s="354" t="e">
        <f>'[9]15 Yr. Cash Flow'!#REF!</f>
        <v>#REF!</v>
      </c>
      <c r="KAO9" s="354" t="e">
        <f>'[9]15 Yr. Cash Flow'!#REF!</f>
        <v>#REF!</v>
      </c>
      <c r="KAQ9" s="354" t="e">
        <f>'[9]15 Yr. Cash Flow'!#REF!</f>
        <v>#REF!</v>
      </c>
      <c r="KAS9" s="354" t="e">
        <f>'[9]15 Yr. Cash Flow'!#REF!</f>
        <v>#REF!</v>
      </c>
      <c r="KAU9" s="354" t="e">
        <f>'[9]15 Yr. Cash Flow'!#REF!</f>
        <v>#REF!</v>
      </c>
      <c r="KAW9" s="354" t="e">
        <f>'[9]15 Yr. Cash Flow'!#REF!</f>
        <v>#REF!</v>
      </c>
      <c r="KAY9" s="354" t="e">
        <f>'[9]15 Yr. Cash Flow'!#REF!</f>
        <v>#REF!</v>
      </c>
      <c r="KBA9" s="354" t="e">
        <f>'[9]15 Yr. Cash Flow'!#REF!</f>
        <v>#REF!</v>
      </c>
      <c r="KBC9" s="354" t="e">
        <f>'[9]15 Yr. Cash Flow'!#REF!</f>
        <v>#REF!</v>
      </c>
      <c r="KBE9" s="354" t="e">
        <f>'[9]15 Yr. Cash Flow'!#REF!</f>
        <v>#REF!</v>
      </c>
      <c r="KBG9" s="354" t="e">
        <f>'[9]15 Yr. Cash Flow'!#REF!</f>
        <v>#REF!</v>
      </c>
      <c r="KBI9" s="354" t="e">
        <f>'[9]15 Yr. Cash Flow'!#REF!</f>
        <v>#REF!</v>
      </c>
      <c r="KBK9" s="354" t="e">
        <f>'[9]15 Yr. Cash Flow'!#REF!</f>
        <v>#REF!</v>
      </c>
      <c r="KBM9" s="354" t="e">
        <f>'[9]15 Yr. Cash Flow'!#REF!</f>
        <v>#REF!</v>
      </c>
      <c r="KBO9" s="354" t="e">
        <f>'[9]15 Yr. Cash Flow'!#REF!</f>
        <v>#REF!</v>
      </c>
      <c r="KBQ9" s="354" t="e">
        <f>'[9]15 Yr. Cash Flow'!#REF!</f>
        <v>#REF!</v>
      </c>
      <c r="KBS9" s="354" t="e">
        <f>'[9]15 Yr. Cash Flow'!#REF!</f>
        <v>#REF!</v>
      </c>
      <c r="KBU9" s="354" t="e">
        <f>'[9]15 Yr. Cash Flow'!#REF!</f>
        <v>#REF!</v>
      </c>
      <c r="KBW9" s="354" t="e">
        <f>'[9]15 Yr. Cash Flow'!#REF!</f>
        <v>#REF!</v>
      </c>
      <c r="KBY9" s="354" t="e">
        <f>'[9]15 Yr. Cash Flow'!#REF!</f>
        <v>#REF!</v>
      </c>
      <c r="KCA9" s="354" t="e">
        <f>'[9]15 Yr. Cash Flow'!#REF!</f>
        <v>#REF!</v>
      </c>
      <c r="KCC9" s="354" t="e">
        <f>'[9]15 Yr. Cash Flow'!#REF!</f>
        <v>#REF!</v>
      </c>
      <c r="KCE9" s="354" t="e">
        <f>'[9]15 Yr. Cash Flow'!#REF!</f>
        <v>#REF!</v>
      </c>
      <c r="KCG9" s="354" t="e">
        <f>'[9]15 Yr. Cash Flow'!#REF!</f>
        <v>#REF!</v>
      </c>
      <c r="KCI9" s="354" t="e">
        <f>'[9]15 Yr. Cash Flow'!#REF!</f>
        <v>#REF!</v>
      </c>
      <c r="KCK9" s="354" t="e">
        <f>'[9]15 Yr. Cash Flow'!#REF!</f>
        <v>#REF!</v>
      </c>
      <c r="KCM9" s="354" t="e">
        <f>'[9]15 Yr. Cash Flow'!#REF!</f>
        <v>#REF!</v>
      </c>
      <c r="KCO9" s="354" t="e">
        <f>'[9]15 Yr. Cash Flow'!#REF!</f>
        <v>#REF!</v>
      </c>
      <c r="KCQ9" s="354" t="e">
        <f>'[9]15 Yr. Cash Flow'!#REF!</f>
        <v>#REF!</v>
      </c>
      <c r="KCS9" s="354" t="e">
        <f>'[9]15 Yr. Cash Flow'!#REF!</f>
        <v>#REF!</v>
      </c>
      <c r="KCU9" s="354" t="e">
        <f>'[9]15 Yr. Cash Flow'!#REF!</f>
        <v>#REF!</v>
      </c>
      <c r="KCW9" s="354" t="e">
        <f>'[9]15 Yr. Cash Flow'!#REF!</f>
        <v>#REF!</v>
      </c>
      <c r="KCY9" s="354" t="e">
        <f>'[9]15 Yr. Cash Flow'!#REF!</f>
        <v>#REF!</v>
      </c>
      <c r="KDA9" s="354" t="e">
        <f>'[9]15 Yr. Cash Flow'!#REF!</f>
        <v>#REF!</v>
      </c>
      <c r="KDC9" s="354" t="e">
        <f>'[9]15 Yr. Cash Flow'!#REF!</f>
        <v>#REF!</v>
      </c>
      <c r="KDE9" s="354" t="e">
        <f>'[9]15 Yr. Cash Flow'!#REF!</f>
        <v>#REF!</v>
      </c>
      <c r="KDG9" s="354" t="e">
        <f>'[9]15 Yr. Cash Flow'!#REF!</f>
        <v>#REF!</v>
      </c>
      <c r="KDI9" s="354" t="e">
        <f>'[9]15 Yr. Cash Flow'!#REF!</f>
        <v>#REF!</v>
      </c>
      <c r="KDK9" s="354" t="e">
        <f>'[9]15 Yr. Cash Flow'!#REF!</f>
        <v>#REF!</v>
      </c>
      <c r="KDM9" s="354" t="e">
        <f>'[9]15 Yr. Cash Flow'!#REF!</f>
        <v>#REF!</v>
      </c>
      <c r="KDO9" s="354" t="e">
        <f>'[9]15 Yr. Cash Flow'!#REF!</f>
        <v>#REF!</v>
      </c>
      <c r="KDQ9" s="354" t="e">
        <f>'[9]15 Yr. Cash Flow'!#REF!</f>
        <v>#REF!</v>
      </c>
      <c r="KDS9" s="354" t="e">
        <f>'[9]15 Yr. Cash Flow'!#REF!</f>
        <v>#REF!</v>
      </c>
      <c r="KDU9" s="354" t="e">
        <f>'[9]15 Yr. Cash Flow'!#REF!</f>
        <v>#REF!</v>
      </c>
      <c r="KDW9" s="354" t="e">
        <f>'[9]15 Yr. Cash Flow'!#REF!</f>
        <v>#REF!</v>
      </c>
      <c r="KDY9" s="354" t="e">
        <f>'[9]15 Yr. Cash Flow'!#REF!</f>
        <v>#REF!</v>
      </c>
      <c r="KEA9" s="354" t="e">
        <f>'[9]15 Yr. Cash Flow'!#REF!</f>
        <v>#REF!</v>
      </c>
      <c r="KEC9" s="354" t="e">
        <f>'[9]15 Yr. Cash Flow'!#REF!</f>
        <v>#REF!</v>
      </c>
      <c r="KEE9" s="354" t="e">
        <f>'[9]15 Yr. Cash Flow'!#REF!</f>
        <v>#REF!</v>
      </c>
      <c r="KEG9" s="354" t="e">
        <f>'[9]15 Yr. Cash Flow'!#REF!</f>
        <v>#REF!</v>
      </c>
      <c r="KEI9" s="354" t="e">
        <f>'[9]15 Yr. Cash Flow'!#REF!</f>
        <v>#REF!</v>
      </c>
      <c r="KEK9" s="354" t="e">
        <f>'[9]15 Yr. Cash Flow'!#REF!</f>
        <v>#REF!</v>
      </c>
      <c r="KEM9" s="354" t="e">
        <f>'[9]15 Yr. Cash Flow'!#REF!</f>
        <v>#REF!</v>
      </c>
      <c r="KEO9" s="354" t="e">
        <f>'[9]15 Yr. Cash Flow'!#REF!</f>
        <v>#REF!</v>
      </c>
      <c r="KEQ9" s="354" t="e">
        <f>'[9]15 Yr. Cash Flow'!#REF!</f>
        <v>#REF!</v>
      </c>
      <c r="KES9" s="354" t="e">
        <f>'[9]15 Yr. Cash Flow'!#REF!</f>
        <v>#REF!</v>
      </c>
      <c r="KEU9" s="354" t="e">
        <f>'[9]15 Yr. Cash Flow'!#REF!</f>
        <v>#REF!</v>
      </c>
      <c r="KEW9" s="354" t="e">
        <f>'[9]15 Yr. Cash Flow'!#REF!</f>
        <v>#REF!</v>
      </c>
      <c r="KEY9" s="354" t="e">
        <f>'[9]15 Yr. Cash Flow'!#REF!</f>
        <v>#REF!</v>
      </c>
      <c r="KFA9" s="354" t="e">
        <f>'[9]15 Yr. Cash Flow'!#REF!</f>
        <v>#REF!</v>
      </c>
      <c r="KFC9" s="354" t="e">
        <f>'[9]15 Yr. Cash Flow'!#REF!</f>
        <v>#REF!</v>
      </c>
      <c r="KFE9" s="354" t="e">
        <f>'[9]15 Yr. Cash Flow'!#REF!</f>
        <v>#REF!</v>
      </c>
      <c r="KFG9" s="354" t="e">
        <f>'[9]15 Yr. Cash Flow'!#REF!</f>
        <v>#REF!</v>
      </c>
      <c r="KFI9" s="354" t="e">
        <f>'[9]15 Yr. Cash Flow'!#REF!</f>
        <v>#REF!</v>
      </c>
      <c r="KFK9" s="354" t="e">
        <f>'[9]15 Yr. Cash Flow'!#REF!</f>
        <v>#REF!</v>
      </c>
      <c r="KFM9" s="354" t="e">
        <f>'[9]15 Yr. Cash Flow'!#REF!</f>
        <v>#REF!</v>
      </c>
      <c r="KFO9" s="354" t="e">
        <f>'[9]15 Yr. Cash Flow'!#REF!</f>
        <v>#REF!</v>
      </c>
      <c r="KFQ9" s="354" t="e">
        <f>'[9]15 Yr. Cash Flow'!#REF!</f>
        <v>#REF!</v>
      </c>
      <c r="KFS9" s="354" t="e">
        <f>'[9]15 Yr. Cash Flow'!#REF!</f>
        <v>#REF!</v>
      </c>
      <c r="KFU9" s="354" t="e">
        <f>'[9]15 Yr. Cash Flow'!#REF!</f>
        <v>#REF!</v>
      </c>
      <c r="KFW9" s="354" t="e">
        <f>'[9]15 Yr. Cash Flow'!#REF!</f>
        <v>#REF!</v>
      </c>
      <c r="KFY9" s="354" t="e">
        <f>'[9]15 Yr. Cash Flow'!#REF!</f>
        <v>#REF!</v>
      </c>
      <c r="KGA9" s="354" t="e">
        <f>'[9]15 Yr. Cash Flow'!#REF!</f>
        <v>#REF!</v>
      </c>
      <c r="KGC9" s="354" t="e">
        <f>'[9]15 Yr. Cash Flow'!#REF!</f>
        <v>#REF!</v>
      </c>
      <c r="KGE9" s="354" t="e">
        <f>'[9]15 Yr. Cash Flow'!#REF!</f>
        <v>#REF!</v>
      </c>
      <c r="KGG9" s="354" t="e">
        <f>'[9]15 Yr. Cash Flow'!#REF!</f>
        <v>#REF!</v>
      </c>
      <c r="KGI9" s="354" t="e">
        <f>'[9]15 Yr. Cash Flow'!#REF!</f>
        <v>#REF!</v>
      </c>
      <c r="KGK9" s="354" t="e">
        <f>'[9]15 Yr. Cash Flow'!#REF!</f>
        <v>#REF!</v>
      </c>
      <c r="KGM9" s="354" t="e">
        <f>'[9]15 Yr. Cash Flow'!#REF!</f>
        <v>#REF!</v>
      </c>
      <c r="KGO9" s="354" t="e">
        <f>'[9]15 Yr. Cash Flow'!#REF!</f>
        <v>#REF!</v>
      </c>
      <c r="KGQ9" s="354" t="e">
        <f>'[9]15 Yr. Cash Flow'!#REF!</f>
        <v>#REF!</v>
      </c>
      <c r="KGS9" s="354" t="e">
        <f>'[9]15 Yr. Cash Flow'!#REF!</f>
        <v>#REF!</v>
      </c>
      <c r="KGU9" s="354" t="e">
        <f>'[9]15 Yr. Cash Flow'!#REF!</f>
        <v>#REF!</v>
      </c>
      <c r="KGW9" s="354" t="e">
        <f>'[9]15 Yr. Cash Flow'!#REF!</f>
        <v>#REF!</v>
      </c>
      <c r="KGY9" s="354" t="e">
        <f>'[9]15 Yr. Cash Flow'!#REF!</f>
        <v>#REF!</v>
      </c>
      <c r="KHA9" s="354" t="e">
        <f>'[9]15 Yr. Cash Flow'!#REF!</f>
        <v>#REF!</v>
      </c>
      <c r="KHC9" s="354" t="e">
        <f>'[9]15 Yr. Cash Flow'!#REF!</f>
        <v>#REF!</v>
      </c>
      <c r="KHE9" s="354" t="e">
        <f>'[9]15 Yr. Cash Flow'!#REF!</f>
        <v>#REF!</v>
      </c>
      <c r="KHG9" s="354" t="e">
        <f>'[9]15 Yr. Cash Flow'!#REF!</f>
        <v>#REF!</v>
      </c>
      <c r="KHI9" s="354" t="e">
        <f>'[9]15 Yr. Cash Flow'!#REF!</f>
        <v>#REF!</v>
      </c>
      <c r="KHK9" s="354" t="e">
        <f>'[9]15 Yr. Cash Flow'!#REF!</f>
        <v>#REF!</v>
      </c>
      <c r="KHM9" s="354" t="e">
        <f>'[9]15 Yr. Cash Flow'!#REF!</f>
        <v>#REF!</v>
      </c>
      <c r="KHO9" s="354" t="e">
        <f>'[9]15 Yr. Cash Flow'!#REF!</f>
        <v>#REF!</v>
      </c>
      <c r="KHQ9" s="354" t="e">
        <f>'[9]15 Yr. Cash Flow'!#REF!</f>
        <v>#REF!</v>
      </c>
      <c r="KHS9" s="354" t="e">
        <f>'[9]15 Yr. Cash Flow'!#REF!</f>
        <v>#REF!</v>
      </c>
      <c r="KHU9" s="354" t="e">
        <f>'[9]15 Yr. Cash Flow'!#REF!</f>
        <v>#REF!</v>
      </c>
      <c r="KHW9" s="354" t="e">
        <f>'[9]15 Yr. Cash Flow'!#REF!</f>
        <v>#REF!</v>
      </c>
      <c r="KHY9" s="354" t="e">
        <f>'[9]15 Yr. Cash Flow'!#REF!</f>
        <v>#REF!</v>
      </c>
      <c r="KIA9" s="354" t="e">
        <f>'[9]15 Yr. Cash Flow'!#REF!</f>
        <v>#REF!</v>
      </c>
      <c r="KIC9" s="354" t="e">
        <f>'[9]15 Yr. Cash Flow'!#REF!</f>
        <v>#REF!</v>
      </c>
      <c r="KIE9" s="354" t="e">
        <f>'[9]15 Yr. Cash Flow'!#REF!</f>
        <v>#REF!</v>
      </c>
      <c r="KIG9" s="354" t="e">
        <f>'[9]15 Yr. Cash Flow'!#REF!</f>
        <v>#REF!</v>
      </c>
      <c r="KII9" s="354" t="e">
        <f>'[9]15 Yr. Cash Flow'!#REF!</f>
        <v>#REF!</v>
      </c>
      <c r="KIK9" s="354" t="e">
        <f>'[9]15 Yr. Cash Flow'!#REF!</f>
        <v>#REF!</v>
      </c>
      <c r="KIM9" s="354" t="e">
        <f>'[9]15 Yr. Cash Flow'!#REF!</f>
        <v>#REF!</v>
      </c>
      <c r="KIO9" s="354" t="e">
        <f>'[9]15 Yr. Cash Flow'!#REF!</f>
        <v>#REF!</v>
      </c>
      <c r="KIQ9" s="354" t="e">
        <f>'[9]15 Yr. Cash Flow'!#REF!</f>
        <v>#REF!</v>
      </c>
      <c r="KIS9" s="354" t="e">
        <f>'[9]15 Yr. Cash Flow'!#REF!</f>
        <v>#REF!</v>
      </c>
      <c r="KIU9" s="354" t="e">
        <f>'[9]15 Yr. Cash Flow'!#REF!</f>
        <v>#REF!</v>
      </c>
      <c r="KIW9" s="354" t="e">
        <f>'[9]15 Yr. Cash Flow'!#REF!</f>
        <v>#REF!</v>
      </c>
      <c r="KIY9" s="354" t="e">
        <f>'[9]15 Yr. Cash Flow'!#REF!</f>
        <v>#REF!</v>
      </c>
      <c r="KJA9" s="354" t="e">
        <f>'[9]15 Yr. Cash Flow'!#REF!</f>
        <v>#REF!</v>
      </c>
      <c r="KJC9" s="354" t="e">
        <f>'[9]15 Yr. Cash Flow'!#REF!</f>
        <v>#REF!</v>
      </c>
      <c r="KJE9" s="354" t="e">
        <f>'[9]15 Yr. Cash Flow'!#REF!</f>
        <v>#REF!</v>
      </c>
      <c r="KJG9" s="354" t="e">
        <f>'[9]15 Yr. Cash Flow'!#REF!</f>
        <v>#REF!</v>
      </c>
      <c r="KJI9" s="354" t="e">
        <f>'[9]15 Yr. Cash Flow'!#REF!</f>
        <v>#REF!</v>
      </c>
      <c r="KJK9" s="354" t="e">
        <f>'[9]15 Yr. Cash Flow'!#REF!</f>
        <v>#REF!</v>
      </c>
      <c r="KJM9" s="354" t="e">
        <f>'[9]15 Yr. Cash Flow'!#REF!</f>
        <v>#REF!</v>
      </c>
      <c r="KJO9" s="354" t="e">
        <f>'[9]15 Yr. Cash Flow'!#REF!</f>
        <v>#REF!</v>
      </c>
      <c r="KJQ9" s="354" t="e">
        <f>'[9]15 Yr. Cash Flow'!#REF!</f>
        <v>#REF!</v>
      </c>
      <c r="KJS9" s="354" t="e">
        <f>'[9]15 Yr. Cash Flow'!#REF!</f>
        <v>#REF!</v>
      </c>
      <c r="KJU9" s="354" t="e">
        <f>'[9]15 Yr. Cash Flow'!#REF!</f>
        <v>#REF!</v>
      </c>
      <c r="KJW9" s="354" t="e">
        <f>'[9]15 Yr. Cash Flow'!#REF!</f>
        <v>#REF!</v>
      </c>
      <c r="KJY9" s="354" t="e">
        <f>'[9]15 Yr. Cash Flow'!#REF!</f>
        <v>#REF!</v>
      </c>
      <c r="KKA9" s="354" t="e">
        <f>'[9]15 Yr. Cash Flow'!#REF!</f>
        <v>#REF!</v>
      </c>
      <c r="KKC9" s="354" t="e">
        <f>'[9]15 Yr. Cash Flow'!#REF!</f>
        <v>#REF!</v>
      </c>
      <c r="KKE9" s="354" t="e">
        <f>'[9]15 Yr. Cash Flow'!#REF!</f>
        <v>#REF!</v>
      </c>
      <c r="KKG9" s="354" t="e">
        <f>'[9]15 Yr. Cash Flow'!#REF!</f>
        <v>#REF!</v>
      </c>
      <c r="KKI9" s="354" t="e">
        <f>'[9]15 Yr. Cash Flow'!#REF!</f>
        <v>#REF!</v>
      </c>
      <c r="KKK9" s="354" t="e">
        <f>'[9]15 Yr. Cash Flow'!#REF!</f>
        <v>#REF!</v>
      </c>
      <c r="KKM9" s="354" t="e">
        <f>'[9]15 Yr. Cash Flow'!#REF!</f>
        <v>#REF!</v>
      </c>
      <c r="KKO9" s="354" t="e">
        <f>'[9]15 Yr. Cash Flow'!#REF!</f>
        <v>#REF!</v>
      </c>
      <c r="KKQ9" s="354" t="e">
        <f>'[9]15 Yr. Cash Flow'!#REF!</f>
        <v>#REF!</v>
      </c>
      <c r="KKS9" s="354" t="e">
        <f>'[9]15 Yr. Cash Flow'!#REF!</f>
        <v>#REF!</v>
      </c>
      <c r="KKU9" s="354" t="e">
        <f>'[9]15 Yr. Cash Flow'!#REF!</f>
        <v>#REF!</v>
      </c>
      <c r="KKW9" s="354" t="e">
        <f>'[9]15 Yr. Cash Flow'!#REF!</f>
        <v>#REF!</v>
      </c>
      <c r="KKY9" s="354" t="e">
        <f>'[9]15 Yr. Cash Flow'!#REF!</f>
        <v>#REF!</v>
      </c>
      <c r="KLA9" s="354" t="e">
        <f>'[9]15 Yr. Cash Flow'!#REF!</f>
        <v>#REF!</v>
      </c>
      <c r="KLC9" s="354" t="e">
        <f>'[9]15 Yr. Cash Flow'!#REF!</f>
        <v>#REF!</v>
      </c>
      <c r="KLE9" s="354" t="e">
        <f>'[9]15 Yr. Cash Flow'!#REF!</f>
        <v>#REF!</v>
      </c>
      <c r="KLG9" s="354" t="e">
        <f>'[9]15 Yr. Cash Flow'!#REF!</f>
        <v>#REF!</v>
      </c>
      <c r="KLI9" s="354" t="e">
        <f>'[9]15 Yr. Cash Flow'!#REF!</f>
        <v>#REF!</v>
      </c>
      <c r="KLK9" s="354" t="e">
        <f>'[9]15 Yr. Cash Flow'!#REF!</f>
        <v>#REF!</v>
      </c>
      <c r="KLM9" s="354" t="e">
        <f>'[9]15 Yr. Cash Flow'!#REF!</f>
        <v>#REF!</v>
      </c>
      <c r="KLO9" s="354" t="e">
        <f>'[9]15 Yr. Cash Flow'!#REF!</f>
        <v>#REF!</v>
      </c>
      <c r="KLQ9" s="354" t="e">
        <f>'[9]15 Yr. Cash Flow'!#REF!</f>
        <v>#REF!</v>
      </c>
      <c r="KLS9" s="354" t="e">
        <f>'[9]15 Yr. Cash Flow'!#REF!</f>
        <v>#REF!</v>
      </c>
      <c r="KLU9" s="354" t="e">
        <f>'[9]15 Yr. Cash Flow'!#REF!</f>
        <v>#REF!</v>
      </c>
      <c r="KLW9" s="354" t="e">
        <f>'[9]15 Yr. Cash Flow'!#REF!</f>
        <v>#REF!</v>
      </c>
      <c r="KLY9" s="354" t="e">
        <f>'[9]15 Yr. Cash Flow'!#REF!</f>
        <v>#REF!</v>
      </c>
      <c r="KMA9" s="354" t="e">
        <f>'[9]15 Yr. Cash Flow'!#REF!</f>
        <v>#REF!</v>
      </c>
      <c r="KMC9" s="354" t="e">
        <f>'[9]15 Yr. Cash Flow'!#REF!</f>
        <v>#REF!</v>
      </c>
      <c r="KME9" s="354" t="e">
        <f>'[9]15 Yr. Cash Flow'!#REF!</f>
        <v>#REF!</v>
      </c>
      <c r="KMG9" s="354" t="e">
        <f>'[9]15 Yr. Cash Flow'!#REF!</f>
        <v>#REF!</v>
      </c>
      <c r="KMI9" s="354" t="e">
        <f>'[9]15 Yr. Cash Flow'!#REF!</f>
        <v>#REF!</v>
      </c>
      <c r="KMK9" s="354" t="e">
        <f>'[9]15 Yr. Cash Flow'!#REF!</f>
        <v>#REF!</v>
      </c>
      <c r="KMM9" s="354" t="e">
        <f>'[9]15 Yr. Cash Flow'!#REF!</f>
        <v>#REF!</v>
      </c>
      <c r="KMO9" s="354" t="e">
        <f>'[9]15 Yr. Cash Flow'!#REF!</f>
        <v>#REF!</v>
      </c>
      <c r="KMQ9" s="354" t="e">
        <f>'[9]15 Yr. Cash Flow'!#REF!</f>
        <v>#REF!</v>
      </c>
      <c r="KMS9" s="354" t="e">
        <f>'[9]15 Yr. Cash Flow'!#REF!</f>
        <v>#REF!</v>
      </c>
      <c r="KMU9" s="354" t="e">
        <f>'[9]15 Yr. Cash Flow'!#REF!</f>
        <v>#REF!</v>
      </c>
      <c r="KMW9" s="354" t="e">
        <f>'[9]15 Yr. Cash Flow'!#REF!</f>
        <v>#REF!</v>
      </c>
      <c r="KMY9" s="354" t="e">
        <f>'[9]15 Yr. Cash Flow'!#REF!</f>
        <v>#REF!</v>
      </c>
      <c r="KNA9" s="354" t="e">
        <f>'[9]15 Yr. Cash Flow'!#REF!</f>
        <v>#REF!</v>
      </c>
      <c r="KNC9" s="354" t="e">
        <f>'[9]15 Yr. Cash Flow'!#REF!</f>
        <v>#REF!</v>
      </c>
      <c r="KNE9" s="354" t="e">
        <f>'[9]15 Yr. Cash Flow'!#REF!</f>
        <v>#REF!</v>
      </c>
      <c r="KNG9" s="354" t="e">
        <f>'[9]15 Yr. Cash Flow'!#REF!</f>
        <v>#REF!</v>
      </c>
      <c r="KNI9" s="354" t="e">
        <f>'[9]15 Yr. Cash Flow'!#REF!</f>
        <v>#REF!</v>
      </c>
      <c r="KNK9" s="354" t="e">
        <f>'[9]15 Yr. Cash Flow'!#REF!</f>
        <v>#REF!</v>
      </c>
      <c r="KNM9" s="354" t="e">
        <f>'[9]15 Yr. Cash Flow'!#REF!</f>
        <v>#REF!</v>
      </c>
      <c r="KNO9" s="354" t="e">
        <f>'[9]15 Yr. Cash Flow'!#REF!</f>
        <v>#REF!</v>
      </c>
      <c r="KNQ9" s="354" t="e">
        <f>'[9]15 Yr. Cash Flow'!#REF!</f>
        <v>#REF!</v>
      </c>
      <c r="KNS9" s="354" t="e">
        <f>'[9]15 Yr. Cash Flow'!#REF!</f>
        <v>#REF!</v>
      </c>
      <c r="KNU9" s="354" t="e">
        <f>'[9]15 Yr. Cash Flow'!#REF!</f>
        <v>#REF!</v>
      </c>
      <c r="KNW9" s="354" t="e">
        <f>'[9]15 Yr. Cash Flow'!#REF!</f>
        <v>#REF!</v>
      </c>
      <c r="KNY9" s="354" t="e">
        <f>'[9]15 Yr. Cash Flow'!#REF!</f>
        <v>#REF!</v>
      </c>
      <c r="KOA9" s="354" t="e">
        <f>'[9]15 Yr. Cash Flow'!#REF!</f>
        <v>#REF!</v>
      </c>
      <c r="KOC9" s="354" t="e">
        <f>'[9]15 Yr. Cash Flow'!#REF!</f>
        <v>#REF!</v>
      </c>
      <c r="KOE9" s="354" t="e">
        <f>'[9]15 Yr. Cash Flow'!#REF!</f>
        <v>#REF!</v>
      </c>
      <c r="KOG9" s="354" t="e">
        <f>'[9]15 Yr. Cash Flow'!#REF!</f>
        <v>#REF!</v>
      </c>
      <c r="KOI9" s="354" t="e">
        <f>'[9]15 Yr. Cash Flow'!#REF!</f>
        <v>#REF!</v>
      </c>
      <c r="KOK9" s="354" t="e">
        <f>'[9]15 Yr. Cash Flow'!#REF!</f>
        <v>#REF!</v>
      </c>
      <c r="KOM9" s="354" t="e">
        <f>'[9]15 Yr. Cash Flow'!#REF!</f>
        <v>#REF!</v>
      </c>
      <c r="KOO9" s="354" t="e">
        <f>'[9]15 Yr. Cash Flow'!#REF!</f>
        <v>#REF!</v>
      </c>
      <c r="KOQ9" s="354" t="e">
        <f>'[9]15 Yr. Cash Flow'!#REF!</f>
        <v>#REF!</v>
      </c>
      <c r="KOS9" s="354" t="e">
        <f>'[9]15 Yr. Cash Flow'!#REF!</f>
        <v>#REF!</v>
      </c>
      <c r="KOU9" s="354" t="e">
        <f>'[9]15 Yr. Cash Flow'!#REF!</f>
        <v>#REF!</v>
      </c>
      <c r="KOW9" s="354" t="e">
        <f>'[9]15 Yr. Cash Flow'!#REF!</f>
        <v>#REF!</v>
      </c>
      <c r="KOY9" s="354" t="e">
        <f>'[9]15 Yr. Cash Flow'!#REF!</f>
        <v>#REF!</v>
      </c>
      <c r="KPA9" s="354" t="e">
        <f>'[9]15 Yr. Cash Flow'!#REF!</f>
        <v>#REF!</v>
      </c>
      <c r="KPC9" s="354" t="e">
        <f>'[9]15 Yr. Cash Flow'!#REF!</f>
        <v>#REF!</v>
      </c>
      <c r="KPE9" s="354" t="e">
        <f>'[9]15 Yr. Cash Flow'!#REF!</f>
        <v>#REF!</v>
      </c>
      <c r="KPG9" s="354" t="e">
        <f>'[9]15 Yr. Cash Flow'!#REF!</f>
        <v>#REF!</v>
      </c>
      <c r="KPI9" s="354" t="e">
        <f>'[9]15 Yr. Cash Flow'!#REF!</f>
        <v>#REF!</v>
      </c>
      <c r="KPK9" s="354" t="e">
        <f>'[9]15 Yr. Cash Flow'!#REF!</f>
        <v>#REF!</v>
      </c>
      <c r="KPM9" s="354" t="e">
        <f>'[9]15 Yr. Cash Flow'!#REF!</f>
        <v>#REF!</v>
      </c>
      <c r="KPO9" s="354" t="e">
        <f>'[9]15 Yr. Cash Flow'!#REF!</f>
        <v>#REF!</v>
      </c>
      <c r="KPQ9" s="354" t="e">
        <f>'[9]15 Yr. Cash Flow'!#REF!</f>
        <v>#REF!</v>
      </c>
      <c r="KPS9" s="354" t="e">
        <f>'[9]15 Yr. Cash Flow'!#REF!</f>
        <v>#REF!</v>
      </c>
      <c r="KPU9" s="354" t="e">
        <f>'[9]15 Yr. Cash Flow'!#REF!</f>
        <v>#REF!</v>
      </c>
      <c r="KPW9" s="354" t="e">
        <f>'[9]15 Yr. Cash Flow'!#REF!</f>
        <v>#REF!</v>
      </c>
      <c r="KPY9" s="354" t="e">
        <f>'[9]15 Yr. Cash Flow'!#REF!</f>
        <v>#REF!</v>
      </c>
      <c r="KQA9" s="354" t="e">
        <f>'[9]15 Yr. Cash Flow'!#REF!</f>
        <v>#REF!</v>
      </c>
      <c r="KQC9" s="354" t="e">
        <f>'[9]15 Yr. Cash Flow'!#REF!</f>
        <v>#REF!</v>
      </c>
      <c r="KQE9" s="354" t="e">
        <f>'[9]15 Yr. Cash Flow'!#REF!</f>
        <v>#REF!</v>
      </c>
      <c r="KQG9" s="354" t="e">
        <f>'[9]15 Yr. Cash Flow'!#REF!</f>
        <v>#REF!</v>
      </c>
      <c r="KQI9" s="354" t="e">
        <f>'[9]15 Yr. Cash Flow'!#REF!</f>
        <v>#REF!</v>
      </c>
      <c r="KQK9" s="354" t="e">
        <f>'[9]15 Yr. Cash Flow'!#REF!</f>
        <v>#REF!</v>
      </c>
      <c r="KQM9" s="354" t="e">
        <f>'[9]15 Yr. Cash Flow'!#REF!</f>
        <v>#REF!</v>
      </c>
      <c r="KQO9" s="354" t="e">
        <f>'[9]15 Yr. Cash Flow'!#REF!</f>
        <v>#REF!</v>
      </c>
      <c r="KQQ9" s="354" t="e">
        <f>'[9]15 Yr. Cash Flow'!#REF!</f>
        <v>#REF!</v>
      </c>
      <c r="KQS9" s="354" t="e">
        <f>'[9]15 Yr. Cash Flow'!#REF!</f>
        <v>#REF!</v>
      </c>
      <c r="KQU9" s="354" t="e">
        <f>'[9]15 Yr. Cash Flow'!#REF!</f>
        <v>#REF!</v>
      </c>
      <c r="KQW9" s="354" t="e">
        <f>'[9]15 Yr. Cash Flow'!#REF!</f>
        <v>#REF!</v>
      </c>
      <c r="KQY9" s="354" t="e">
        <f>'[9]15 Yr. Cash Flow'!#REF!</f>
        <v>#REF!</v>
      </c>
      <c r="KRA9" s="354" t="e">
        <f>'[9]15 Yr. Cash Flow'!#REF!</f>
        <v>#REF!</v>
      </c>
      <c r="KRC9" s="354" t="e">
        <f>'[9]15 Yr. Cash Flow'!#REF!</f>
        <v>#REF!</v>
      </c>
      <c r="KRE9" s="354" t="e">
        <f>'[9]15 Yr. Cash Flow'!#REF!</f>
        <v>#REF!</v>
      </c>
      <c r="KRG9" s="354" t="e">
        <f>'[9]15 Yr. Cash Flow'!#REF!</f>
        <v>#REF!</v>
      </c>
      <c r="KRI9" s="354" t="e">
        <f>'[9]15 Yr. Cash Flow'!#REF!</f>
        <v>#REF!</v>
      </c>
      <c r="KRK9" s="354" t="e">
        <f>'[9]15 Yr. Cash Flow'!#REF!</f>
        <v>#REF!</v>
      </c>
      <c r="KRM9" s="354" t="e">
        <f>'[9]15 Yr. Cash Flow'!#REF!</f>
        <v>#REF!</v>
      </c>
      <c r="KRO9" s="354" t="e">
        <f>'[9]15 Yr. Cash Flow'!#REF!</f>
        <v>#REF!</v>
      </c>
      <c r="KRQ9" s="354" t="e">
        <f>'[9]15 Yr. Cash Flow'!#REF!</f>
        <v>#REF!</v>
      </c>
      <c r="KRS9" s="354" t="e">
        <f>'[9]15 Yr. Cash Flow'!#REF!</f>
        <v>#REF!</v>
      </c>
      <c r="KRU9" s="354" t="e">
        <f>'[9]15 Yr. Cash Flow'!#REF!</f>
        <v>#REF!</v>
      </c>
      <c r="KRW9" s="354" t="e">
        <f>'[9]15 Yr. Cash Flow'!#REF!</f>
        <v>#REF!</v>
      </c>
      <c r="KRY9" s="354" t="e">
        <f>'[9]15 Yr. Cash Flow'!#REF!</f>
        <v>#REF!</v>
      </c>
      <c r="KSA9" s="354" t="e">
        <f>'[9]15 Yr. Cash Flow'!#REF!</f>
        <v>#REF!</v>
      </c>
      <c r="KSC9" s="354" t="e">
        <f>'[9]15 Yr. Cash Flow'!#REF!</f>
        <v>#REF!</v>
      </c>
      <c r="KSE9" s="354" t="e">
        <f>'[9]15 Yr. Cash Flow'!#REF!</f>
        <v>#REF!</v>
      </c>
      <c r="KSG9" s="354" t="e">
        <f>'[9]15 Yr. Cash Flow'!#REF!</f>
        <v>#REF!</v>
      </c>
      <c r="KSI9" s="354" t="e">
        <f>'[9]15 Yr. Cash Flow'!#REF!</f>
        <v>#REF!</v>
      </c>
      <c r="KSK9" s="354" t="e">
        <f>'[9]15 Yr. Cash Flow'!#REF!</f>
        <v>#REF!</v>
      </c>
      <c r="KSM9" s="354" t="e">
        <f>'[9]15 Yr. Cash Flow'!#REF!</f>
        <v>#REF!</v>
      </c>
      <c r="KSO9" s="354" t="e">
        <f>'[9]15 Yr. Cash Flow'!#REF!</f>
        <v>#REF!</v>
      </c>
      <c r="KSQ9" s="354" t="e">
        <f>'[9]15 Yr. Cash Flow'!#REF!</f>
        <v>#REF!</v>
      </c>
      <c r="KSS9" s="354" t="e">
        <f>'[9]15 Yr. Cash Flow'!#REF!</f>
        <v>#REF!</v>
      </c>
      <c r="KSU9" s="354" t="e">
        <f>'[9]15 Yr. Cash Flow'!#REF!</f>
        <v>#REF!</v>
      </c>
      <c r="KSW9" s="354" t="e">
        <f>'[9]15 Yr. Cash Flow'!#REF!</f>
        <v>#REF!</v>
      </c>
      <c r="KSY9" s="354" t="e">
        <f>'[9]15 Yr. Cash Flow'!#REF!</f>
        <v>#REF!</v>
      </c>
      <c r="KTA9" s="354" t="e">
        <f>'[9]15 Yr. Cash Flow'!#REF!</f>
        <v>#REF!</v>
      </c>
      <c r="KTC9" s="354" t="e">
        <f>'[9]15 Yr. Cash Flow'!#REF!</f>
        <v>#REF!</v>
      </c>
      <c r="KTE9" s="354" t="e">
        <f>'[9]15 Yr. Cash Flow'!#REF!</f>
        <v>#REF!</v>
      </c>
      <c r="KTG9" s="354" t="e">
        <f>'[9]15 Yr. Cash Flow'!#REF!</f>
        <v>#REF!</v>
      </c>
      <c r="KTI9" s="354" t="e">
        <f>'[9]15 Yr. Cash Flow'!#REF!</f>
        <v>#REF!</v>
      </c>
      <c r="KTK9" s="354" t="e">
        <f>'[9]15 Yr. Cash Flow'!#REF!</f>
        <v>#REF!</v>
      </c>
      <c r="KTM9" s="354" t="e">
        <f>'[9]15 Yr. Cash Flow'!#REF!</f>
        <v>#REF!</v>
      </c>
      <c r="KTO9" s="354" t="e">
        <f>'[9]15 Yr. Cash Flow'!#REF!</f>
        <v>#REF!</v>
      </c>
      <c r="KTQ9" s="354" t="e">
        <f>'[9]15 Yr. Cash Flow'!#REF!</f>
        <v>#REF!</v>
      </c>
      <c r="KTS9" s="354" t="e">
        <f>'[9]15 Yr. Cash Flow'!#REF!</f>
        <v>#REF!</v>
      </c>
      <c r="KTU9" s="354" t="e">
        <f>'[9]15 Yr. Cash Flow'!#REF!</f>
        <v>#REF!</v>
      </c>
      <c r="KTW9" s="354" t="e">
        <f>'[9]15 Yr. Cash Flow'!#REF!</f>
        <v>#REF!</v>
      </c>
      <c r="KTY9" s="354" t="e">
        <f>'[9]15 Yr. Cash Flow'!#REF!</f>
        <v>#REF!</v>
      </c>
      <c r="KUA9" s="354" t="e">
        <f>'[9]15 Yr. Cash Flow'!#REF!</f>
        <v>#REF!</v>
      </c>
      <c r="KUC9" s="354" t="e">
        <f>'[9]15 Yr. Cash Flow'!#REF!</f>
        <v>#REF!</v>
      </c>
      <c r="KUE9" s="354" t="e">
        <f>'[9]15 Yr. Cash Flow'!#REF!</f>
        <v>#REF!</v>
      </c>
      <c r="KUG9" s="354" t="e">
        <f>'[9]15 Yr. Cash Flow'!#REF!</f>
        <v>#REF!</v>
      </c>
      <c r="KUI9" s="354" t="e">
        <f>'[9]15 Yr. Cash Flow'!#REF!</f>
        <v>#REF!</v>
      </c>
      <c r="KUK9" s="354" t="e">
        <f>'[9]15 Yr. Cash Flow'!#REF!</f>
        <v>#REF!</v>
      </c>
      <c r="KUM9" s="354" t="e">
        <f>'[9]15 Yr. Cash Flow'!#REF!</f>
        <v>#REF!</v>
      </c>
      <c r="KUO9" s="354" t="e">
        <f>'[9]15 Yr. Cash Flow'!#REF!</f>
        <v>#REF!</v>
      </c>
      <c r="KUQ9" s="354" t="e">
        <f>'[9]15 Yr. Cash Flow'!#REF!</f>
        <v>#REF!</v>
      </c>
      <c r="KUS9" s="354" t="e">
        <f>'[9]15 Yr. Cash Flow'!#REF!</f>
        <v>#REF!</v>
      </c>
      <c r="KUU9" s="354" t="e">
        <f>'[9]15 Yr. Cash Flow'!#REF!</f>
        <v>#REF!</v>
      </c>
      <c r="KUW9" s="354" t="e">
        <f>'[9]15 Yr. Cash Flow'!#REF!</f>
        <v>#REF!</v>
      </c>
      <c r="KUY9" s="354" t="e">
        <f>'[9]15 Yr. Cash Flow'!#REF!</f>
        <v>#REF!</v>
      </c>
      <c r="KVA9" s="354" t="e">
        <f>'[9]15 Yr. Cash Flow'!#REF!</f>
        <v>#REF!</v>
      </c>
      <c r="KVC9" s="354" t="e">
        <f>'[9]15 Yr. Cash Flow'!#REF!</f>
        <v>#REF!</v>
      </c>
      <c r="KVE9" s="354" t="e">
        <f>'[9]15 Yr. Cash Flow'!#REF!</f>
        <v>#REF!</v>
      </c>
      <c r="KVG9" s="354" t="e">
        <f>'[9]15 Yr. Cash Flow'!#REF!</f>
        <v>#REF!</v>
      </c>
      <c r="KVI9" s="354" t="e">
        <f>'[9]15 Yr. Cash Flow'!#REF!</f>
        <v>#REF!</v>
      </c>
      <c r="KVK9" s="354" t="e">
        <f>'[9]15 Yr. Cash Flow'!#REF!</f>
        <v>#REF!</v>
      </c>
      <c r="KVM9" s="354" t="e">
        <f>'[9]15 Yr. Cash Flow'!#REF!</f>
        <v>#REF!</v>
      </c>
      <c r="KVO9" s="354" t="e">
        <f>'[9]15 Yr. Cash Flow'!#REF!</f>
        <v>#REF!</v>
      </c>
      <c r="KVQ9" s="354" t="e">
        <f>'[9]15 Yr. Cash Flow'!#REF!</f>
        <v>#REF!</v>
      </c>
      <c r="KVS9" s="354" t="e">
        <f>'[9]15 Yr. Cash Flow'!#REF!</f>
        <v>#REF!</v>
      </c>
      <c r="KVU9" s="354" t="e">
        <f>'[9]15 Yr. Cash Flow'!#REF!</f>
        <v>#REF!</v>
      </c>
      <c r="KVW9" s="354" t="e">
        <f>'[9]15 Yr. Cash Flow'!#REF!</f>
        <v>#REF!</v>
      </c>
      <c r="KVY9" s="354" t="e">
        <f>'[9]15 Yr. Cash Flow'!#REF!</f>
        <v>#REF!</v>
      </c>
      <c r="KWA9" s="354" t="e">
        <f>'[9]15 Yr. Cash Flow'!#REF!</f>
        <v>#REF!</v>
      </c>
      <c r="KWC9" s="354" t="e">
        <f>'[9]15 Yr. Cash Flow'!#REF!</f>
        <v>#REF!</v>
      </c>
      <c r="KWE9" s="354" t="e">
        <f>'[9]15 Yr. Cash Flow'!#REF!</f>
        <v>#REF!</v>
      </c>
      <c r="KWG9" s="354" t="e">
        <f>'[9]15 Yr. Cash Flow'!#REF!</f>
        <v>#REF!</v>
      </c>
      <c r="KWI9" s="354" t="e">
        <f>'[9]15 Yr. Cash Flow'!#REF!</f>
        <v>#REF!</v>
      </c>
      <c r="KWK9" s="354" t="e">
        <f>'[9]15 Yr. Cash Flow'!#REF!</f>
        <v>#REF!</v>
      </c>
      <c r="KWM9" s="354" t="e">
        <f>'[9]15 Yr. Cash Flow'!#REF!</f>
        <v>#REF!</v>
      </c>
      <c r="KWO9" s="354" t="e">
        <f>'[9]15 Yr. Cash Flow'!#REF!</f>
        <v>#REF!</v>
      </c>
      <c r="KWQ9" s="354" t="e">
        <f>'[9]15 Yr. Cash Flow'!#REF!</f>
        <v>#REF!</v>
      </c>
      <c r="KWS9" s="354" t="e">
        <f>'[9]15 Yr. Cash Flow'!#REF!</f>
        <v>#REF!</v>
      </c>
      <c r="KWU9" s="354" t="e">
        <f>'[9]15 Yr. Cash Flow'!#REF!</f>
        <v>#REF!</v>
      </c>
      <c r="KWW9" s="354" t="e">
        <f>'[9]15 Yr. Cash Flow'!#REF!</f>
        <v>#REF!</v>
      </c>
      <c r="KWY9" s="354" t="e">
        <f>'[9]15 Yr. Cash Flow'!#REF!</f>
        <v>#REF!</v>
      </c>
      <c r="KXA9" s="354" t="e">
        <f>'[9]15 Yr. Cash Flow'!#REF!</f>
        <v>#REF!</v>
      </c>
      <c r="KXC9" s="354" t="e">
        <f>'[9]15 Yr. Cash Flow'!#REF!</f>
        <v>#REF!</v>
      </c>
      <c r="KXE9" s="354" t="e">
        <f>'[9]15 Yr. Cash Flow'!#REF!</f>
        <v>#REF!</v>
      </c>
      <c r="KXG9" s="354" t="e">
        <f>'[9]15 Yr. Cash Flow'!#REF!</f>
        <v>#REF!</v>
      </c>
      <c r="KXI9" s="354" t="e">
        <f>'[9]15 Yr. Cash Flow'!#REF!</f>
        <v>#REF!</v>
      </c>
      <c r="KXK9" s="354" t="e">
        <f>'[9]15 Yr. Cash Flow'!#REF!</f>
        <v>#REF!</v>
      </c>
      <c r="KXM9" s="354" t="e">
        <f>'[9]15 Yr. Cash Flow'!#REF!</f>
        <v>#REF!</v>
      </c>
      <c r="KXO9" s="354" t="e">
        <f>'[9]15 Yr. Cash Flow'!#REF!</f>
        <v>#REF!</v>
      </c>
      <c r="KXQ9" s="354" t="e">
        <f>'[9]15 Yr. Cash Flow'!#REF!</f>
        <v>#REF!</v>
      </c>
      <c r="KXS9" s="354" t="e">
        <f>'[9]15 Yr. Cash Flow'!#REF!</f>
        <v>#REF!</v>
      </c>
      <c r="KXU9" s="354" t="e">
        <f>'[9]15 Yr. Cash Flow'!#REF!</f>
        <v>#REF!</v>
      </c>
      <c r="KXW9" s="354" t="e">
        <f>'[9]15 Yr. Cash Flow'!#REF!</f>
        <v>#REF!</v>
      </c>
      <c r="KXY9" s="354" t="e">
        <f>'[9]15 Yr. Cash Flow'!#REF!</f>
        <v>#REF!</v>
      </c>
      <c r="KYA9" s="354" t="e">
        <f>'[9]15 Yr. Cash Flow'!#REF!</f>
        <v>#REF!</v>
      </c>
      <c r="KYC9" s="354" t="e">
        <f>'[9]15 Yr. Cash Flow'!#REF!</f>
        <v>#REF!</v>
      </c>
      <c r="KYE9" s="354" t="e">
        <f>'[9]15 Yr. Cash Flow'!#REF!</f>
        <v>#REF!</v>
      </c>
      <c r="KYG9" s="354" t="e">
        <f>'[9]15 Yr. Cash Flow'!#REF!</f>
        <v>#REF!</v>
      </c>
      <c r="KYI9" s="354" t="e">
        <f>'[9]15 Yr. Cash Flow'!#REF!</f>
        <v>#REF!</v>
      </c>
      <c r="KYK9" s="354" t="e">
        <f>'[9]15 Yr. Cash Flow'!#REF!</f>
        <v>#REF!</v>
      </c>
      <c r="KYM9" s="354" t="e">
        <f>'[9]15 Yr. Cash Flow'!#REF!</f>
        <v>#REF!</v>
      </c>
      <c r="KYO9" s="354" t="e">
        <f>'[9]15 Yr. Cash Flow'!#REF!</f>
        <v>#REF!</v>
      </c>
      <c r="KYQ9" s="354" t="e">
        <f>'[9]15 Yr. Cash Flow'!#REF!</f>
        <v>#REF!</v>
      </c>
      <c r="KYS9" s="354" t="e">
        <f>'[9]15 Yr. Cash Flow'!#REF!</f>
        <v>#REF!</v>
      </c>
      <c r="KYU9" s="354" t="e">
        <f>'[9]15 Yr. Cash Flow'!#REF!</f>
        <v>#REF!</v>
      </c>
      <c r="KYW9" s="354" t="e">
        <f>'[9]15 Yr. Cash Flow'!#REF!</f>
        <v>#REF!</v>
      </c>
      <c r="KYY9" s="354" t="e">
        <f>'[9]15 Yr. Cash Flow'!#REF!</f>
        <v>#REF!</v>
      </c>
      <c r="KZA9" s="354" t="e">
        <f>'[9]15 Yr. Cash Flow'!#REF!</f>
        <v>#REF!</v>
      </c>
      <c r="KZC9" s="354" t="e">
        <f>'[9]15 Yr. Cash Flow'!#REF!</f>
        <v>#REF!</v>
      </c>
      <c r="KZE9" s="354" t="e">
        <f>'[9]15 Yr. Cash Flow'!#REF!</f>
        <v>#REF!</v>
      </c>
      <c r="KZG9" s="354" t="e">
        <f>'[9]15 Yr. Cash Flow'!#REF!</f>
        <v>#REF!</v>
      </c>
      <c r="KZI9" s="354" t="e">
        <f>'[9]15 Yr. Cash Flow'!#REF!</f>
        <v>#REF!</v>
      </c>
      <c r="KZK9" s="354" t="e">
        <f>'[9]15 Yr. Cash Flow'!#REF!</f>
        <v>#REF!</v>
      </c>
      <c r="KZM9" s="354" t="e">
        <f>'[9]15 Yr. Cash Flow'!#REF!</f>
        <v>#REF!</v>
      </c>
      <c r="KZO9" s="354" t="e">
        <f>'[9]15 Yr. Cash Flow'!#REF!</f>
        <v>#REF!</v>
      </c>
      <c r="KZQ9" s="354" t="e">
        <f>'[9]15 Yr. Cash Flow'!#REF!</f>
        <v>#REF!</v>
      </c>
      <c r="KZS9" s="354" t="e">
        <f>'[9]15 Yr. Cash Flow'!#REF!</f>
        <v>#REF!</v>
      </c>
      <c r="KZU9" s="354" t="e">
        <f>'[9]15 Yr. Cash Flow'!#REF!</f>
        <v>#REF!</v>
      </c>
      <c r="KZW9" s="354" t="e">
        <f>'[9]15 Yr. Cash Flow'!#REF!</f>
        <v>#REF!</v>
      </c>
      <c r="KZY9" s="354" t="e">
        <f>'[9]15 Yr. Cash Flow'!#REF!</f>
        <v>#REF!</v>
      </c>
      <c r="LAA9" s="354" t="e">
        <f>'[9]15 Yr. Cash Flow'!#REF!</f>
        <v>#REF!</v>
      </c>
      <c r="LAC9" s="354" t="e">
        <f>'[9]15 Yr. Cash Flow'!#REF!</f>
        <v>#REF!</v>
      </c>
      <c r="LAE9" s="354" t="e">
        <f>'[9]15 Yr. Cash Flow'!#REF!</f>
        <v>#REF!</v>
      </c>
      <c r="LAG9" s="354" t="e">
        <f>'[9]15 Yr. Cash Flow'!#REF!</f>
        <v>#REF!</v>
      </c>
      <c r="LAI9" s="354" t="e">
        <f>'[9]15 Yr. Cash Flow'!#REF!</f>
        <v>#REF!</v>
      </c>
      <c r="LAK9" s="354" t="e">
        <f>'[9]15 Yr. Cash Flow'!#REF!</f>
        <v>#REF!</v>
      </c>
      <c r="LAM9" s="354" t="e">
        <f>'[9]15 Yr. Cash Flow'!#REF!</f>
        <v>#REF!</v>
      </c>
      <c r="LAO9" s="354" t="e">
        <f>'[9]15 Yr. Cash Flow'!#REF!</f>
        <v>#REF!</v>
      </c>
      <c r="LAQ9" s="354" t="e">
        <f>'[9]15 Yr. Cash Flow'!#REF!</f>
        <v>#REF!</v>
      </c>
      <c r="LAS9" s="354" t="e">
        <f>'[9]15 Yr. Cash Flow'!#REF!</f>
        <v>#REF!</v>
      </c>
      <c r="LAU9" s="354" t="e">
        <f>'[9]15 Yr. Cash Flow'!#REF!</f>
        <v>#REF!</v>
      </c>
      <c r="LAW9" s="354" t="e">
        <f>'[9]15 Yr. Cash Flow'!#REF!</f>
        <v>#REF!</v>
      </c>
      <c r="LAY9" s="354" t="e">
        <f>'[9]15 Yr. Cash Flow'!#REF!</f>
        <v>#REF!</v>
      </c>
      <c r="LBA9" s="354" t="e">
        <f>'[9]15 Yr. Cash Flow'!#REF!</f>
        <v>#REF!</v>
      </c>
      <c r="LBC9" s="354" t="e">
        <f>'[9]15 Yr. Cash Flow'!#REF!</f>
        <v>#REF!</v>
      </c>
      <c r="LBE9" s="354" t="e">
        <f>'[9]15 Yr. Cash Flow'!#REF!</f>
        <v>#REF!</v>
      </c>
      <c r="LBG9" s="354" t="e">
        <f>'[9]15 Yr. Cash Flow'!#REF!</f>
        <v>#REF!</v>
      </c>
      <c r="LBI9" s="354" t="e">
        <f>'[9]15 Yr. Cash Flow'!#REF!</f>
        <v>#REF!</v>
      </c>
      <c r="LBK9" s="354" t="e">
        <f>'[9]15 Yr. Cash Flow'!#REF!</f>
        <v>#REF!</v>
      </c>
      <c r="LBM9" s="354" t="e">
        <f>'[9]15 Yr. Cash Flow'!#REF!</f>
        <v>#REF!</v>
      </c>
      <c r="LBO9" s="354" t="e">
        <f>'[9]15 Yr. Cash Flow'!#REF!</f>
        <v>#REF!</v>
      </c>
      <c r="LBQ9" s="354" t="e">
        <f>'[9]15 Yr. Cash Flow'!#REF!</f>
        <v>#REF!</v>
      </c>
      <c r="LBS9" s="354" t="e">
        <f>'[9]15 Yr. Cash Flow'!#REF!</f>
        <v>#REF!</v>
      </c>
      <c r="LBU9" s="354" t="e">
        <f>'[9]15 Yr. Cash Flow'!#REF!</f>
        <v>#REF!</v>
      </c>
      <c r="LBW9" s="354" t="e">
        <f>'[9]15 Yr. Cash Flow'!#REF!</f>
        <v>#REF!</v>
      </c>
      <c r="LBY9" s="354" t="e">
        <f>'[9]15 Yr. Cash Flow'!#REF!</f>
        <v>#REF!</v>
      </c>
      <c r="LCA9" s="354" t="e">
        <f>'[9]15 Yr. Cash Flow'!#REF!</f>
        <v>#REF!</v>
      </c>
      <c r="LCC9" s="354" t="e">
        <f>'[9]15 Yr. Cash Flow'!#REF!</f>
        <v>#REF!</v>
      </c>
      <c r="LCE9" s="354" t="e">
        <f>'[9]15 Yr. Cash Flow'!#REF!</f>
        <v>#REF!</v>
      </c>
      <c r="LCG9" s="354" t="e">
        <f>'[9]15 Yr. Cash Flow'!#REF!</f>
        <v>#REF!</v>
      </c>
      <c r="LCI9" s="354" t="e">
        <f>'[9]15 Yr. Cash Flow'!#REF!</f>
        <v>#REF!</v>
      </c>
      <c r="LCK9" s="354" t="e">
        <f>'[9]15 Yr. Cash Flow'!#REF!</f>
        <v>#REF!</v>
      </c>
      <c r="LCM9" s="354" t="e">
        <f>'[9]15 Yr. Cash Flow'!#REF!</f>
        <v>#REF!</v>
      </c>
      <c r="LCO9" s="354" t="e">
        <f>'[9]15 Yr. Cash Flow'!#REF!</f>
        <v>#REF!</v>
      </c>
      <c r="LCQ9" s="354" t="e">
        <f>'[9]15 Yr. Cash Flow'!#REF!</f>
        <v>#REF!</v>
      </c>
      <c r="LCS9" s="354" t="e">
        <f>'[9]15 Yr. Cash Flow'!#REF!</f>
        <v>#REF!</v>
      </c>
      <c r="LCU9" s="354" t="e">
        <f>'[9]15 Yr. Cash Flow'!#REF!</f>
        <v>#REF!</v>
      </c>
      <c r="LCW9" s="354" t="e">
        <f>'[9]15 Yr. Cash Flow'!#REF!</f>
        <v>#REF!</v>
      </c>
      <c r="LCY9" s="354" t="e">
        <f>'[9]15 Yr. Cash Flow'!#REF!</f>
        <v>#REF!</v>
      </c>
      <c r="LDA9" s="354" t="e">
        <f>'[9]15 Yr. Cash Flow'!#REF!</f>
        <v>#REF!</v>
      </c>
      <c r="LDC9" s="354" t="e">
        <f>'[9]15 Yr. Cash Flow'!#REF!</f>
        <v>#REF!</v>
      </c>
      <c r="LDE9" s="354" t="e">
        <f>'[9]15 Yr. Cash Flow'!#REF!</f>
        <v>#REF!</v>
      </c>
      <c r="LDG9" s="354" t="e">
        <f>'[9]15 Yr. Cash Flow'!#REF!</f>
        <v>#REF!</v>
      </c>
      <c r="LDI9" s="354" t="e">
        <f>'[9]15 Yr. Cash Flow'!#REF!</f>
        <v>#REF!</v>
      </c>
      <c r="LDK9" s="354" t="e">
        <f>'[9]15 Yr. Cash Flow'!#REF!</f>
        <v>#REF!</v>
      </c>
      <c r="LDM9" s="354" t="e">
        <f>'[9]15 Yr. Cash Flow'!#REF!</f>
        <v>#REF!</v>
      </c>
      <c r="LDO9" s="354" t="e">
        <f>'[9]15 Yr. Cash Flow'!#REF!</f>
        <v>#REF!</v>
      </c>
      <c r="LDQ9" s="354" t="e">
        <f>'[9]15 Yr. Cash Flow'!#REF!</f>
        <v>#REF!</v>
      </c>
      <c r="LDS9" s="354" t="e">
        <f>'[9]15 Yr. Cash Flow'!#REF!</f>
        <v>#REF!</v>
      </c>
      <c r="LDU9" s="354" t="e">
        <f>'[9]15 Yr. Cash Flow'!#REF!</f>
        <v>#REF!</v>
      </c>
      <c r="LDW9" s="354" t="e">
        <f>'[9]15 Yr. Cash Flow'!#REF!</f>
        <v>#REF!</v>
      </c>
      <c r="LDY9" s="354" t="e">
        <f>'[9]15 Yr. Cash Flow'!#REF!</f>
        <v>#REF!</v>
      </c>
      <c r="LEA9" s="354" t="e">
        <f>'[9]15 Yr. Cash Flow'!#REF!</f>
        <v>#REF!</v>
      </c>
      <c r="LEC9" s="354" t="e">
        <f>'[9]15 Yr. Cash Flow'!#REF!</f>
        <v>#REF!</v>
      </c>
      <c r="LEE9" s="354" t="e">
        <f>'[9]15 Yr. Cash Flow'!#REF!</f>
        <v>#REF!</v>
      </c>
      <c r="LEG9" s="354" t="e">
        <f>'[9]15 Yr. Cash Flow'!#REF!</f>
        <v>#REF!</v>
      </c>
      <c r="LEI9" s="354" t="e">
        <f>'[9]15 Yr. Cash Flow'!#REF!</f>
        <v>#REF!</v>
      </c>
      <c r="LEK9" s="354" t="e">
        <f>'[9]15 Yr. Cash Flow'!#REF!</f>
        <v>#REF!</v>
      </c>
      <c r="LEM9" s="354" t="e">
        <f>'[9]15 Yr. Cash Flow'!#REF!</f>
        <v>#REF!</v>
      </c>
      <c r="LEO9" s="354" t="e">
        <f>'[9]15 Yr. Cash Flow'!#REF!</f>
        <v>#REF!</v>
      </c>
      <c r="LEQ9" s="354" t="e">
        <f>'[9]15 Yr. Cash Flow'!#REF!</f>
        <v>#REF!</v>
      </c>
      <c r="LES9" s="354" t="e">
        <f>'[9]15 Yr. Cash Flow'!#REF!</f>
        <v>#REF!</v>
      </c>
      <c r="LEU9" s="354" t="e">
        <f>'[9]15 Yr. Cash Flow'!#REF!</f>
        <v>#REF!</v>
      </c>
      <c r="LEW9" s="354" t="e">
        <f>'[9]15 Yr. Cash Flow'!#REF!</f>
        <v>#REF!</v>
      </c>
      <c r="LEY9" s="354" t="e">
        <f>'[9]15 Yr. Cash Flow'!#REF!</f>
        <v>#REF!</v>
      </c>
      <c r="LFA9" s="354" t="e">
        <f>'[9]15 Yr. Cash Flow'!#REF!</f>
        <v>#REF!</v>
      </c>
      <c r="LFC9" s="354" t="e">
        <f>'[9]15 Yr. Cash Flow'!#REF!</f>
        <v>#REF!</v>
      </c>
      <c r="LFE9" s="354" t="e">
        <f>'[9]15 Yr. Cash Flow'!#REF!</f>
        <v>#REF!</v>
      </c>
      <c r="LFG9" s="354" t="e">
        <f>'[9]15 Yr. Cash Flow'!#REF!</f>
        <v>#REF!</v>
      </c>
      <c r="LFI9" s="354" t="e">
        <f>'[9]15 Yr. Cash Flow'!#REF!</f>
        <v>#REF!</v>
      </c>
      <c r="LFK9" s="354" t="e">
        <f>'[9]15 Yr. Cash Flow'!#REF!</f>
        <v>#REF!</v>
      </c>
      <c r="LFM9" s="354" t="e">
        <f>'[9]15 Yr. Cash Flow'!#REF!</f>
        <v>#REF!</v>
      </c>
      <c r="LFO9" s="354" t="e">
        <f>'[9]15 Yr. Cash Flow'!#REF!</f>
        <v>#REF!</v>
      </c>
      <c r="LFQ9" s="354" t="e">
        <f>'[9]15 Yr. Cash Flow'!#REF!</f>
        <v>#REF!</v>
      </c>
      <c r="LFS9" s="354" t="e">
        <f>'[9]15 Yr. Cash Flow'!#REF!</f>
        <v>#REF!</v>
      </c>
      <c r="LFU9" s="354" t="e">
        <f>'[9]15 Yr. Cash Flow'!#REF!</f>
        <v>#REF!</v>
      </c>
      <c r="LFW9" s="354" t="e">
        <f>'[9]15 Yr. Cash Flow'!#REF!</f>
        <v>#REF!</v>
      </c>
      <c r="LFY9" s="354" t="e">
        <f>'[9]15 Yr. Cash Flow'!#REF!</f>
        <v>#REF!</v>
      </c>
      <c r="LGA9" s="354" t="e">
        <f>'[9]15 Yr. Cash Flow'!#REF!</f>
        <v>#REF!</v>
      </c>
      <c r="LGC9" s="354" t="e">
        <f>'[9]15 Yr. Cash Flow'!#REF!</f>
        <v>#REF!</v>
      </c>
      <c r="LGE9" s="354" t="e">
        <f>'[9]15 Yr. Cash Flow'!#REF!</f>
        <v>#REF!</v>
      </c>
      <c r="LGG9" s="354" t="e">
        <f>'[9]15 Yr. Cash Flow'!#REF!</f>
        <v>#REF!</v>
      </c>
      <c r="LGI9" s="354" t="e">
        <f>'[9]15 Yr. Cash Flow'!#REF!</f>
        <v>#REF!</v>
      </c>
      <c r="LGK9" s="354" t="e">
        <f>'[9]15 Yr. Cash Flow'!#REF!</f>
        <v>#REF!</v>
      </c>
      <c r="LGM9" s="354" t="e">
        <f>'[9]15 Yr. Cash Flow'!#REF!</f>
        <v>#REF!</v>
      </c>
      <c r="LGO9" s="354" t="e">
        <f>'[9]15 Yr. Cash Flow'!#REF!</f>
        <v>#REF!</v>
      </c>
      <c r="LGQ9" s="354" t="e">
        <f>'[9]15 Yr. Cash Flow'!#REF!</f>
        <v>#REF!</v>
      </c>
      <c r="LGS9" s="354" t="e">
        <f>'[9]15 Yr. Cash Flow'!#REF!</f>
        <v>#REF!</v>
      </c>
      <c r="LGU9" s="354" t="e">
        <f>'[9]15 Yr. Cash Flow'!#REF!</f>
        <v>#REF!</v>
      </c>
      <c r="LGW9" s="354" t="e">
        <f>'[9]15 Yr. Cash Flow'!#REF!</f>
        <v>#REF!</v>
      </c>
      <c r="LGY9" s="354" t="e">
        <f>'[9]15 Yr. Cash Flow'!#REF!</f>
        <v>#REF!</v>
      </c>
      <c r="LHA9" s="354" t="e">
        <f>'[9]15 Yr. Cash Flow'!#REF!</f>
        <v>#REF!</v>
      </c>
      <c r="LHC9" s="354" t="e">
        <f>'[9]15 Yr. Cash Flow'!#REF!</f>
        <v>#REF!</v>
      </c>
      <c r="LHE9" s="354" t="e">
        <f>'[9]15 Yr. Cash Flow'!#REF!</f>
        <v>#REF!</v>
      </c>
      <c r="LHG9" s="354" t="e">
        <f>'[9]15 Yr. Cash Flow'!#REF!</f>
        <v>#REF!</v>
      </c>
      <c r="LHI9" s="354" t="e">
        <f>'[9]15 Yr. Cash Flow'!#REF!</f>
        <v>#REF!</v>
      </c>
      <c r="LHK9" s="354" t="e">
        <f>'[9]15 Yr. Cash Flow'!#REF!</f>
        <v>#REF!</v>
      </c>
      <c r="LHM9" s="354" t="e">
        <f>'[9]15 Yr. Cash Flow'!#REF!</f>
        <v>#REF!</v>
      </c>
      <c r="LHO9" s="354" t="e">
        <f>'[9]15 Yr. Cash Flow'!#REF!</f>
        <v>#REF!</v>
      </c>
      <c r="LHQ9" s="354" t="e">
        <f>'[9]15 Yr. Cash Flow'!#REF!</f>
        <v>#REF!</v>
      </c>
      <c r="LHS9" s="354" t="e">
        <f>'[9]15 Yr. Cash Flow'!#REF!</f>
        <v>#REF!</v>
      </c>
      <c r="LHU9" s="354" t="e">
        <f>'[9]15 Yr. Cash Flow'!#REF!</f>
        <v>#REF!</v>
      </c>
      <c r="LHW9" s="354" t="e">
        <f>'[9]15 Yr. Cash Flow'!#REF!</f>
        <v>#REF!</v>
      </c>
      <c r="LHY9" s="354" t="e">
        <f>'[9]15 Yr. Cash Flow'!#REF!</f>
        <v>#REF!</v>
      </c>
      <c r="LIA9" s="354" t="e">
        <f>'[9]15 Yr. Cash Flow'!#REF!</f>
        <v>#REF!</v>
      </c>
      <c r="LIC9" s="354" t="e">
        <f>'[9]15 Yr. Cash Flow'!#REF!</f>
        <v>#REF!</v>
      </c>
      <c r="LIE9" s="354" t="e">
        <f>'[9]15 Yr. Cash Flow'!#REF!</f>
        <v>#REF!</v>
      </c>
      <c r="LIG9" s="354" t="e">
        <f>'[9]15 Yr. Cash Flow'!#REF!</f>
        <v>#REF!</v>
      </c>
      <c r="LII9" s="354" t="e">
        <f>'[9]15 Yr. Cash Flow'!#REF!</f>
        <v>#REF!</v>
      </c>
      <c r="LIK9" s="354" t="e">
        <f>'[9]15 Yr. Cash Flow'!#REF!</f>
        <v>#REF!</v>
      </c>
      <c r="LIM9" s="354" t="e">
        <f>'[9]15 Yr. Cash Flow'!#REF!</f>
        <v>#REF!</v>
      </c>
      <c r="LIO9" s="354" t="e">
        <f>'[9]15 Yr. Cash Flow'!#REF!</f>
        <v>#REF!</v>
      </c>
      <c r="LIQ9" s="354" t="e">
        <f>'[9]15 Yr. Cash Flow'!#REF!</f>
        <v>#REF!</v>
      </c>
      <c r="LIS9" s="354" t="e">
        <f>'[9]15 Yr. Cash Flow'!#REF!</f>
        <v>#REF!</v>
      </c>
      <c r="LIU9" s="354" t="e">
        <f>'[9]15 Yr. Cash Flow'!#REF!</f>
        <v>#REF!</v>
      </c>
      <c r="LIW9" s="354" t="e">
        <f>'[9]15 Yr. Cash Flow'!#REF!</f>
        <v>#REF!</v>
      </c>
      <c r="LIY9" s="354" t="e">
        <f>'[9]15 Yr. Cash Flow'!#REF!</f>
        <v>#REF!</v>
      </c>
      <c r="LJA9" s="354" t="e">
        <f>'[9]15 Yr. Cash Flow'!#REF!</f>
        <v>#REF!</v>
      </c>
      <c r="LJC9" s="354" t="e">
        <f>'[9]15 Yr. Cash Flow'!#REF!</f>
        <v>#REF!</v>
      </c>
      <c r="LJE9" s="354" t="e">
        <f>'[9]15 Yr. Cash Flow'!#REF!</f>
        <v>#REF!</v>
      </c>
      <c r="LJG9" s="354" t="e">
        <f>'[9]15 Yr. Cash Flow'!#REF!</f>
        <v>#REF!</v>
      </c>
      <c r="LJI9" s="354" t="e">
        <f>'[9]15 Yr. Cash Flow'!#REF!</f>
        <v>#REF!</v>
      </c>
      <c r="LJK9" s="354" t="e">
        <f>'[9]15 Yr. Cash Flow'!#REF!</f>
        <v>#REF!</v>
      </c>
      <c r="LJM9" s="354" t="e">
        <f>'[9]15 Yr. Cash Flow'!#REF!</f>
        <v>#REF!</v>
      </c>
      <c r="LJO9" s="354" t="e">
        <f>'[9]15 Yr. Cash Flow'!#REF!</f>
        <v>#REF!</v>
      </c>
      <c r="LJQ9" s="354" t="e">
        <f>'[9]15 Yr. Cash Flow'!#REF!</f>
        <v>#REF!</v>
      </c>
      <c r="LJS9" s="354" t="e">
        <f>'[9]15 Yr. Cash Flow'!#REF!</f>
        <v>#REF!</v>
      </c>
      <c r="LJU9" s="354" t="e">
        <f>'[9]15 Yr. Cash Flow'!#REF!</f>
        <v>#REF!</v>
      </c>
      <c r="LJW9" s="354" t="e">
        <f>'[9]15 Yr. Cash Flow'!#REF!</f>
        <v>#REF!</v>
      </c>
      <c r="LJY9" s="354" t="e">
        <f>'[9]15 Yr. Cash Flow'!#REF!</f>
        <v>#REF!</v>
      </c>
      <c r="LKA9" s="354" t="e">
        <f>'[9]15 Yr. Cash Flow'!#REF!</f>
        <v>#REF!</v>
      </c>
      <c r="LKC9" s="354" t="e">
        <f>'[9]15 Yr. Cash Flow'!#REF!</f>
        <v>#REF!</v>
      </c>
      <c r="LKE9" s="354" t="e">
        <f>'[9]15 Yr. Cash Flow'!#REF!</f>
        <v>#REF!</v>
      </c>
      <c r="LKG9" s="354" t="e">
        <f>'[9]15 Yr. Cash Flow'!#REF!</f>
        <v>#REF!</v>
      </c>
      <c r="LKI9" s="354" t="e">
        <f>'[9]15 Yr. Cash Flow'!#REF!</f>
        <v>#REF!</v>
      </c>
      <c r="LKK9" s="354" t="e">
        <f>'[9]15 Yr. Cash Flow'!#REF!</f>
        <v>#REF!</v>
      </c>
      <c r="LKM9" s="354" t="e">
        <f>'[9]15 Yr. Cash Flow'!#REF!</f>
        <v>#REF!</v>
      </c>
      <c r="LKO9" s="354" t="e">
        <f>'[9]15 Yr. Cash Flow'!#REF!</f>
        <v>#REF!</v>
      </c>
      <c r="LKQ9" s="354" t="e">
        <f>'[9]15 Yr. Cash Flow'!#REF!</f>
        <v>#REF!</v>
      </c>
      <c r="LKS9" s="354" t="e">
        <f>'[9]15 Yr. Cash Flow'!#REF!</f>
        <v>#REF!</v>
      </c>
      <c r="LKU9" s="354" t="e">
        <f>'[9]15 Yr. Cash Flow'!#REF!</f>
        <v>#REF!</v>
      </c>
      <c r="LKW9" s="354" t="e">
        <f>'[9]15 Yr. Cash Flow'!#REF!</f>
        <v>#REF!</v>
      </c>
      <c r="LKY9" s="354" t="e">
        <f>'[9]15 Yr. Cash Flow'!#REF!</f>
        <v>#REF!</v>
      </c>
      <c r="LLA9" s="354" t="e">
        <f>'[9]15 Yr. Cash Flow'!#REF!</f>
        <v>#REF!</v>
      </c>
      <c r="LLC9" s="354" t="e">
        <f>'[9]15 Yr. Cash Flow'!#REF!</f>
        <v>#REF!</v>
      </c>
      <c r="LLE9" s="354" t="e">
        <f>'[9]15 Yr. Cash Flow'!#REF!</f>
        <v>#REF!</v>
      </c>
      <c r="LLG9" s="354" t="e">
        <f>'[9]15 Yr. Cash Flow'!#REF!</f>
        <v>#REF!</v>
      </c>
      <c r="LLI9" s="354" t="e">
        <f>'[9]15 Yr. Cash Flow'!#REF!</f>
        <v>#REF!</v>
      </c>
      <c r="LLK9" s="354" t="e">
        <f>'[9]15 Yr. Cash Flow'!#REF!</f>
        <v>#REF!</v>
      </c>
      <c r="LLM9" s="354" t="e">
        <f>'[9]15 Yr. Cash Flow'!#REF!</f>
        <v>#REF!</v>
      </c>
      <c r="LLO9" s="354" t="e">
        <f>'[9]15 Yr. Cash Flow'!#REF!</f>
        <v>#REF!</v>
      </c>
      <c r="LLQ9" s="354" t="e">
        <f>'[9]15 Yr. Cash Flow'!#REF!</f>
        <v>#REF!</v>
      </c>
      <c r="LLS9" s="354" t="e">
        <f>'[9]15 Yr. Cash Flow'!#REF!</f>
        <v>#REF!</v>
      </c>
      <c r="LLU9" s="354" t="e">
        <f>'[9]15 Yr. Cash Flow'!#REF!</f>
        <v>#REF!</v>
      </c>
      <c r="LLW9" s="354" t="e">
        <f>'[9]15 Yr. Cash Flow'!#REF!</f>
        <v>#REF!</v>
      </c>
      <c r="LLY9" s="354" t="e">
        <f>'[9]15 Yr. Cash Flow'!#REF!</f>
        <v>#REF!</v>
      </c>
      <c r="LMA9" s="354" t="e">
        <f>'[9]15 Yr. Cash Flow'!#REF!</f>
        <v>#REF!</v>
      </c>
      <c r="LMC9" s="354" t="e">
        <f>'[9]15 Yr. Cash Flow'!#REF!</f>
        <v>#REF!</v>
      </c>
      <c r="LME9" s="354" t="e">
        <f>'[9]15 Yr. Cash Flow'!#REF!</f>
        <v>#REF!</v>
      </c>
      <c r="LMG9" s="354" t="e">
        <f>'[9]15 Yr. Cash Flow'!#REF!</f>
        <v>#REF!</v>
      </c>
      <c r="LMI9" s="354" t="e">
        <f>'[9]15 Yr. Cash Flow'!#REF!</f>
        <v>#REF!</v>
      </c>
      <c r="LMK9" s="354" t="e">
        <f>'[9]15 Yr. Cash Flow'!#REF!</f>
        <v>#REF!</v>
      </c>
      <c r="LMM9" s="354" t="e">
        <f>'[9]15 Yr. Cash Flow'!#REF!</f>
        <v>#REF!</v>
      </c>
      <c r="LMO9" s="354" t="e">
        <f>'[9]15 Yr. Cash Flow'!#REF!</f>
        <v>#REF!</v>
      </c>
      <c r="LMQ9" s="354" t="e">
        <f>'[9]15 Yr. Cash Flow'!#REF!</f>
        <v>#REF!</v>
      </c>
      <c r="LMS9" s="354" t="e">
        <f>'[9]15 Yr. Cash Flow'!#REF!</f>
        <v>#REF!</v>
      </c>
      <c r="LMU9" s="354" t="e">
        <f>'[9]15 Yr. Cash Flow'!#REF!</f>
        <v>#REF!</v>
      </c>
      <c r="LMW9" s="354" t="e">
        <f>'[9]15 Yr. Cash Flow'!#REF!</f>
        <v>#REF!</v>
      </c>
      <c r="LMY9" s="354" t="e">
        <f>'[9]15 Yr. Cash Flow'!#REF!</f>
        <v>#REF!</v>
      </c>
      <c r="LNA9" s="354" t="e">
        <f>'[9]15 Yr. Cash Flow'!#REF!</f>
        <v>#REF!</v>
      </c>
      <c r="LNC9" s="354" t="e">
        <f>'[9]15 Yr. Cash Flow'!#REF!</f>
        <v>#REF!</v>
      </c>
      <c r="LNE9" s="354" t="e">
        <f>'[9]15 Yr. Cash Flow'!#REF!</f>
        <v>#REF!</v>
      </c>
      <c r="LNG9" s="354" t="e">
        <f>'[9]15 Yr. Cash Flow'!#REF!</f>
        <v>#REF!</v>
      </c>
      <c r="LNI9" s="354" t="e">
        <f>'[9]15 Yr. Cash Flow'!#REF!</f>
        <v>#REF!</v>
      </c>
      <c r="LNK9" s="354" t="e">
        <f>'[9]15 Yr. Cash Flow'!#REF!</f>
        <v>#REF!</v>
      </c>
      <c r="LNM9" s="354" t="e">
        <f>'[9]15 Yr. Cash Flow'!#REF!</f>
        <v>#REF!</v>
      </c>
      <c r="LNO9" s="354" t="e">
        <f>'[9]15 Yr. Cash Flow'!#REF!</f>
        <v>#REF!</v>
      </c>
      <c r="LNQ9" s="354" t="e">
        <f>'[9]15 Yr. Cash Flow'!#REF!</f>
        <v>#REF!</v>
      </c>
      <c r="LNS9" s="354" t="e">
        <f>'[9]15 Yr. Cash Flow'!#REF!</f>
        <v>#REF!</v>
      </c>
      <c r="LNU9" s="354" t="e">
        <f>'[9]15 Yr. Cash Flow'!#REF!</f>
        <v>#REF!</v>
      </c>
      <c r="LNW9" s="354" t="e">
        <f>'[9]15 Yr. Cash Flow'!#REF!</f>
        <v>#REF!</v>
      </c>
      <c r="LNY9" s="354" t="e">
        <f>'[9]15 Yr. Cash Flow'!#REF!</f>
        <v>#REF!</v>
      </c>
      <c r="LOA9" s="354" t="e">
        <f>'[9]15 Yr. Cash Flow'!#REF!</f>
        <v>#REF!</v>
      </c>
      <c r="LOC9" s="354" t="e">
        <f>'[9]15 Yr. Cash Flow'!#REF!</f>
        <v>#REF!</v>
      </c>
      <c r="LOE9" s="354" t="e">
        <f>'[9]15 Yr. Cash Flow'!#REF!</f>
        <v>#REF!</v>
      </c>
      <c r="LOG9" s="354" t="e">
        <f>'[9]15 Yr. Cash Flow'!#REF!</f>
        <v>#REF!</v>
      </c>
      <c r="LOI9" s="354" t="e">
        <f>'[9]15 Yr. Cash Flow'!#REF!</f>
        <v>#REF!</v>
      </c>
      <c r="LOK9" s="354" t="e">
        <f>'[9]15 Yr. Cash Flow'!#REF!</f>
        <v>#REF!</v>
      </c>
      <c r="LOM9" s="354" t="e">
        <f>'[9]15 Yr. Cash Flow'!#REF!</f>
        <v>#REF!</v>
      </c>
      <c r="LOO9" s="354" t="e">
        <f>'[9]15 Yr. Cash Flow'!#REF!</f>
        <v>#REF!</v>
      </c>
      <c r="LOQ9" s="354" t="e">
        <f>'[9]15 Yr. Cash Flow'!#REF!</f>
        <v>#REF!</v>
      </c>
      <c r="LOS9" s="354" t="e">
        <f>'[9]15 Yr. Cash Flow'!#REF!</f>
        <v>#REF!</v>
      </c>
      <c r="LOU9" s="354" t="e">
        <f>'[9]15 Yr. Cash Flow'!#REF!</f>
        <v>#REF!</v>
      </c>
      <c r="LOW9" s="354" t="e">
        <f>'[9]15 Yr. Cash Flow'!#REF!</f>
        <v>#REF!</v>
      </c>
      <c r="LOY9" s="354" t="e">
        <f>'[9]15 Yr. Cash Flow'!#REF!</f>
        <v>#REF!</v>
      </c>
      <c r="LPA9" s="354" t="e">
        <f>'[9]15 Yr. Cash Flow'!#REF!</f>
        <v>#REF!</v>
      </c>
      <c r="LPC9" s="354" t="e">
        <f>'[9]15 Yr. Cash Flow'!#REF!</f>
        <v>#REF!</v>
      </c>
      <c r="LPE9" s="354" t="e">
        <f>'[9]15 Yr. Cash Flow'!#REF!</f>
        <v>#REF!</v>
      </c>
      <c r="LPG9" s="354" t="e">
        <f>'[9]15 Yr. Cash Flow'!#REF!</f>
        <v>#REF!</v>
      </c>
      <c r="LPI9" s="354" t="e">
        <f>'[9]15 Yr. Cash Flow'!#REF!</f>
        <v>#REF!</v>
      </c>
      <c r="LPK9" s="354" t="e">
        <f>'[9]15 Yr. Cash Flow'!#REF!</f>
        <v>#REF!</v>
      </c>
      <c r="LPM9" s="354" t="e">
        <f>'[9]15 Yr. Cash Flow'!#REF!</f>
        <v>#REF!</v>
      </c>
      <c r="LPO9" s="354" t="e">
        <f>'[9]15 Yr. Cash Flow'!#REF!</f>
        <v>#REF!</v>
      </c>
      <c r="LPQ9" s="354" t="e">
        <f>'[9]15 Yr. Cash Flow'!#REF!</f>
        <v>#REF!</v>
      </c>
      <c r="LPS9" s="354" t="e">
        <f>'[9]15 Yr. Cash Flow'!#REF!</f>
        <v>#REF!</v>
      </c>
      <c r="LPU9" s="354" t="e">
        <f>'[9]15 Yr. Cash Flow'!#REF!</f>
        <v>#REF!</v>
      </c>
      <c r="LPW9" s="354" t="e">
        <f>'[9]15 Yr. Cash Flow'!#REF!</f>
        <v>#REF!</v>
      </c>
      <c r="LPY9" s="354" t="e">
        <f>'[9]15 Yr. Cash Flow'!#REF!</f>
        <v>#REF!</v>
      </c>
      <c r="LQA9" s="354" t="e">
        <f>'[9]15 Yr. Cash Flow'!#REF!</f>
        <v>#REF!</v>
      </c>
      <c r="LQC9" s="354" t="e">
        <f>'[9]15 Yr. Cash Flow'!#REF!</f>
        <v>#REF!</v>
      </c>
      <c r="LQE9" s="354" t="e">
        <f>'[9]15 Yr. Cash Flow'!#REF!</f>
        <v>#REF!</v>
      </c>
      <c r="LQG9" s="354" t="e">
        <f>'[9]15 Yr. Cash Flow'!#REF!</f>
        <v>#REF!</v>
      </c>
      <c r="LQI9" s="354" t="e">
        <f>'[9]15 Yr. Cash Flow'!#REF!</f>
        <v>#REF!</v>
      </c>
      <c r="LQK9" s="354" t="e">
        <f>'[9]15 Yr. Cash Flow'!#REF!</f>
        <v>#REF!</v>
      </c>
      <c r="LQM9" s="354" t="e">
        <f>'[9]15 Yr. Cash Flow'!#REF!</f>
        <v>#REF!</v>
      </c>
      <c r="LQO9" s="354" t="e">
        <f>'[9]15 Yr. Cash Flow'!#REF!</f>
        <v>#REF!</v>
      </c>
      <c r="LQQ9" s="354" t="e">
        <f>'[9]15 Yr. Cash Flow'!#REF!</f>
        <v>#REF!</v>
      </c>
      <c r="LQS9" s="354" t="e">
        <f>'[9]15 Yr. Cash Flow'!#REF!</f>
        <v>#REF!</v>
      </c>
      <c r="LQU9" s="354" t="e">
        <f>'[9]15 Yr. Cash Flow'!#REF!</f>
        <v>#REF!</v>
      </c>
      <c r="LQW9" s="354" t="e">
        <f>'[9]15 Yr. Cash Flow'!#REF!</f>
        <v>#REF!</v>
      </c>
      <c r="LQY9" s="354" t="e">
        <f>'[9]15 Yr. Cash Flow'!#REF!</f>
        <v>#REF!</v>
      </c>
      <c r="LRA9" s="354" t="e">
        <f>'[9]15 Yr. Cash Flow'!#REF!</f>
        <v>#REF!</v>
      </c>
      <c r="LRC9" s="354" t="e">
        <f>'[9]15 Yr. Cash Flow'!#REF!</f>
        <v>#REF!</v>
      </c>
      <c r="LRE9" s="354" t="e">
        <f>'[9]15 Yr. Cash Flow'!#REF!</f>
        <v>#REF!</v>
      </c>
      <c r="LRG9" s="354" t="e">
        <f>'[9]15 Yr. Cash Flow'!#REF!</f>
        <v>#REF!</v>
      </c>
      <c r="LRI9" s="354" t="e">
        <f>'[9]15 Yr. Cash Flow'!#REF!</f>
        <v>#REF!</v>
      </c>
      <c r="LRK9" s="354" t="e">
        <f>'[9]15 Yr. Cash Flow'!#REF!</f>
        <v>#REF!</v>
      </c>
      <c r="LRM9" s="354" t="e">
        <f>'[9]15 Yr. Cash Flow'!#REF!</f>
        <v>#REF!</v>
      </c>
      <c r="LRO9" s="354" t="e">
        <f>'[9]15 Yr. Cash Flow'!#REF!</f>
        <v>#REF!</v>
      </c>
      <c r="LRQ9" s="354" t="e">
        <f>'[9]15 Yr. Cash Flow'!#REF!</f>
        <v>#REF!</v>
      </c>
      <c r="LRS9" s="354" t="e">
        <f>'[9]15 Yr. Cash Flow'!#REF!</f>
        <v>#REF!</v>
      </c>
      <c r="LRU9" s="354" t="e">
        <f>'[9]15 Yr. Cash Flow'!#REF!</f>
        <v>#REF!</v>
      </c>
      <c r="LRW9" s="354" t="e">
        <f>'[9]15 Yr. Cash Flow'!#REF!</f>
        <v>#REF!</v>
      </c>
      <c r="LRY9" s="354" t="e">
        <f>'[9]15 Yr. Cash Flow'!#REF!</f>
        <v>#REF!</v>
      </c>
      <c r="LSA9" s="354" t="e">
        <f>'[9]15 Yr. Cash Flow'!#REF!</f>
        <v>#REF!</v>
      </c>
      <c r="LSC9" s="354" t="e">
        <f>'[9]15 Yr. Cash Flow'!#REF!</f>
        <v>#REF!</v>
      </c>
      <c r="LSE9" s="354" t="e">
        <f>'[9]15 Yr. Cash Flow'!#REF!</f>
        <v>#REF!</v>
      </c>
      <c r="LSG9" s="354" t="e">
        <f>'[9]15 Yr. Cash Flow'!#REF!</f>
        <v>#REF!</v>
      </c>
      <c r="LSI9" s="354" t="e">
        <f>'[9]15 Yr. Cash Flow'!#REF!</f>
        <v>#REF!</v>
      </c>
      <c r="LSK9" s="354" t="e">
        <f>'[9]15 Yr. Cash Flow'!#REF!</f>
        <v>#REF!</v>
      </c>
      <c r="LSM9" s="354" t="e">
        <f>'[9]15 Yr. Cash Flow'!#REF!</f>
        <v>#REF!</v>
      </c>
      <c r="LSO9" s="354" t="e">
        <f>'[9]15 Yr. Cash Flow'!#REF!</f>
        <v>#REF!</v>
      </c>
      <c r="LSQ9" s="354" t="e">
        <f>'[9]15 Yr. Cash Flow'!#REF!</f>
        <v>#REF!</v>
      </c>
      <c r="LSS9" s="354" t="e">
        <f>'[9]15 Yr. Cash Flow'!#REF!</f>
        <v>#REF!</v>
      </c>
      <c r="LSU9" s="354" t="e">
        <f>'[9]15 Yr. Cash Flow'!#REF!</f>
        <v>#REF!</v>
      </c>
      <c r="LSW9" s="354" t="e">
        <f>'[9]15 Yr. Cash Flow'!#REF!</f>
        <v>#REF!</v>
      </c>
      <c r="LSY9" s="354" t="e">
        <f>'[9]15 Yr. Cash Flow'!#REF!</f>
        <v>#REF!</v>
      </c>
      <c r="LTA9" s="354" t="e">
        <f>'[9]15 Yr. Cash Flow'!#REF!</f>
        <v>#REF!</v>
      </c>
      <c r="LTC9" s="354" t="e">
        <f>'[9]15 Yr. Cash Flow'!#REF!</f>
        <v>#REF!</v>
      </c>
      <c r="LTE9" s="354" t="e">
        <f>'[9]15 Yr. Cash Flow'!#REF!</f>
        <v>#REF!</v>
      </c>
      <c r="LTG9" s="354" t="e">
        <f>'[9]15 Yr. Cash Flow'!#REF!</f>
        <v>#REF!</v>
      </c>
      <c r="LTI9" s="354" t="e">
        <f>'[9]15 Yr. Cash Flow'!#REF!</f>
        <v>#REF!</v>
      </c>
      <c r="LTK9" s="354" t="e">
        <f>'[9]15 Yr. Cash Flow'!#REF!</f>
        <v>#REF!</v>
      </c>
      <c r="LTM9" s="354" t="e">
        <f>'[9]15 Yr. Cash Flow'!#REF!</f>
        <v>#REF!</v>
      </c>
      <c r="LTO9" s="354" t="e">
        <f>'[9]15 Yr. Cash Flow'!#REF!</f>
        <v>#REF!</v>
      </c>
      <c r="LTQ9" s="354" t="e">
        <f>'[9]15 Yr. Cash Flow'!#REF!</f>
        <v>#REF!</v>
      </c>
      <c r="LTS9" s="354" t="e">
        <f>'[9]15 Yr. Cash Flow'!#REF!</f>
        <v>#REF!</v>
      </c>
      <c r="LTU9" s="354" t="e">
        <f>'[9]15 Yr. Cash Flow'!#REF!</f>
        <v>#REF!</v>
      </c>
      <c r="LTW9" s="354" t="e">
        <f>'[9]15 Yr. Cash Flow'!#REF!</f>
        <v>#REF!</v>
      </c>
      <c r="LTY9" s="354" t="e">
        <f>'[9]15 Yr. Cash Flow'!#REF!</f>
        <v>#REF!</v>
      </c>
      <c r="LUA9" s="354" t="e">
        <f>'[9]15 Yr. Cash Flow'!#REF!</f>
        <v>#REF!</v>
      </c>
      <c r="LUC9" s="354" t="e">
        <f>'[9]15 Yr. Cash Flow'!#REF!</f>
        <v>#REF!</v>
      </c>
      <c r="LUE9" s="354" t="e">
        <f>'[9]15 Yr. Cash Flow'!#REF!</f>
        <v>#REF!</v>
      </c>
      <c r="LUG9" s="354" t="e">
        <f>'[9]15 Yr. Cash Flow'!#REF!</f>
        <v>#REF!</v>
      </c>
      <c r="LUI9" s="354" t="e">
        <f>'[9]15 Yr. Cash Flow'!#REF!</f>
        <v>#REF!</v>
      </c>
      <c r="LUK9" s="354" t="e">
        <f>'[9]15 Yr. Cash Flow'!#REF!</f>
        <v>#REF!</v>
      </c>
      <c r="LUM9" s="354" t="e">
        <f>'[9]15 Yr. Cash Flow'!#REF!</f>
        <v>#REF!</v>
      </c>
      <c r="LUO9" s="354" t="e">
        <f>'[9]15 Yr. Cash Flow'!#REF!</f>
        <v>#REF!</v>
      </c>
      <c r="LUQ9" s="354" t="e">
        <f>'[9]15 Yr. Cash Flow'!#REF!</f>
        <v>#REF!</v>
      </c>
      <c r="LUS9" s="354" t="e">
        <f>'[9]15 Yr. Cash Flow'!#REF!</f>
        <v>#REF!</v>
      </c>
      <c r="LUU9" s="354" t="e">
        <f>'[9]15 Yr. Cash Flow'!#REF!</f>
        <v>#REF!</v>
      </c>
      <c r="LUW9" s="354" t="e">
        <f>'[9]15 Yr. Cash Flow'!#REF!</f>
        <v>#REF!</v>
      </c>
      <c r="LUY9" s="354" t="e">
        <f>'[9]15 Yr. Cash Flow'!#REF!</f>
        <v>#REF!</v>
      </c>
      <c r="LVA9" s="354" t="e">
        <f>'[9]15 Yr. Cash Flow'!#REF!</f>
        <v>#REF!</v>
      </c>
      <c r="LVC9" s="354" t="e">
        <f>'[9]15 Yr. Cash Flow'!#REF!</f>
        <v>#REF!</v>
      </c>
      <c r="LVE9" s="354" t="e">
        <f>'[9]15 Yr. Cash Flow'!#REF!</f>
        <v>#REF!</v>
      </c>
      <c r="LVG9" s="354" t="e">
        <f>'[9]15 Yr. Cash Flow'!#REF!</f>
        <v>#REF!</v>
      </c>
      <c r="LVI9" s="354" t="e">
        <f>'[9]15 Yr. Cash Flow'!#REF!</f>
        <v>#REF!</v>
      </c>
      <c r="LVK9" s="354" t="e">
        <f>'[9]15 Yr. Cash Flow'!#REF!</f>
        <v>#REF!</v>
      </c>
      <c r="LVM9" s="354" t="e">
        <f>'[9]15 Yr. Cash Flow'!#REF!</f>
        <v>#REF!</v>
      </c>
      <c r="LVO9" s="354" t="e">
        <f>'[9]15 Yr. Cash Flow'!#REF!</f>
        <v>#REF!</v>
      </c>
      <c r="LVQ9" s="354" t="e">
        <f>'[9]15 Yr. Cash Flow'!#REF!</f>
        <v>#REF!</v>
      </c>
      <c r="LVS9" s="354" t="e">
        <f>'[9]15 Yr. Cash Flow'!#REF!</f>
        <v>#REF!</v>
      </c>
      <c r="LVU9" s="354" t="e">
        <f>'[9]15 Yr. Cash Flow'!#REF!</f>
        <v>#REF!</v>
      </c>
      <c r="LVW9" s="354" t="e">
        <f>'[9]15 Yr. Cash Flow'!#REF!</f>
        <v>#REF!</v>
      </c>
      <c r="LVY9" s="354" t="e">
        <f>'[9]15 Yr. Cash Flow'!#REF!</f>
        <v>#REF!</v>
      </c>
      <c r="LWA9" s="354" t="e">
        <f>'[9]15 Yr. Cash Flow'!#REF!</f>
        <v>#REF!</v>
      </c>
      <c r="LWC9" s="354" t="e">
        <f>'[9]15 Yr. Cash Flow'!#REF!</f>
        <v>#REF!</v>
      </c>
      <c r="LWE9" s="354" t="e">
        <f>'[9]15 Yr. Cash Flow'!#REF!</f>
        <v>#REF!</v>
      </c>
      <c r="LWG9" s="354" t="e">
        <f>'[9]15 Yr. Cash Flow'!#REF!</f>
        <v>#REF!</v>
      </c>
      <c r="LWI9" s="354" t="e">
        <f>'[9]15 Yr. Cash Flow'!#REF!</f>
        <v>#REF!</v>
      </c>
      <c r="LWK9" s="354" t="e">
        <f>'[9]15 Yr. Cash Flow'!#REF!</f>
        <v>#REF!</v>
      </c>
      <c r="LWM9" s="354" t="e">
        <f>'[9]15 Yr. Cash Flow'!#REF!</f>
        <v>#REF!</v>
      </c>
      <c r="LWO9" s="354" t="e">
        <f>'[9]15 Yr. Cash Flow'!#REF!</f>
        <v>#REF!</v>
      </c>
      <c r="LWQ9" s="354" t="e">
        <f>'[9]15 Yr. Cash Flow'!#REF!</f>
        <v>#REF!</v>
      </c>
      <c r="LWS9" s="354" t="e">
        <f>'[9]15 Yr. Cash Flow'!#REF!</f>
        <v>#REF!</v>
      </c>
      <c r="LWU9" s="354" t="e">
        <f>'[9]15 Yr. Cash Flow'!#REF!</f>
        <v>#REF!</v>
      </c>
      <c r="LWW9" s="354" t="e">
        <f>'[9]15 Yr. Cash Flow'!#REF!</f>
        <v>#REF!</v>
      </c>
      <c r="LWY9" s="354" t="e">
        <f>'[9]15 Yr. Cash Flow'!#REF!</f>
        <v>#REF!</v>
      </c>
      <c r="LXA9" s="354" t="e">
        <f>'[9]15 Yr. Cash Flow'!#REF!</f>
        <v>#REF!</v>
      </c>
      <c r="LXC9" s="354" t="e">
        <f>'[9]15 Yr. Cash Flow'!#REF!</f>
        <v>#REF!</v>
      </c>
      <c r="LXE9" s="354" t="e">
        <f>'[9]15 Yr. Cash Flow'!#REF!</f>
        <v>#REF!</v>
      </c>
      <c r="LXG9" s="354" t="e">
        <f>'[9]15 Yr. Cash Flow'!#REF!</f>
        <v>#REF!</v>
      </c>
      <c r="LXI9" s="354" t="e">
        <f>'[9]15 Yr. Cash Flow'!#REF!</f>
        <v>#REF!</v>
      </c>
      <c r="LXK9" s="354" t="e">
        <f>'[9]15 Yr. Cash Flow'!#REF!</f>
        <v>#REF!</v>
      </c>
      <c r="LXM9" s="354" t="e">
        <f>'[9]15 Yr. Cash Flow'!#REF!</f>
        <v>#REF!</v>
      </c>
      <c r="LXO9" s="354" t="e">
        <f>'[9]15 Yr. Cash Flow'!#REF!</f>
        <v>#REF!</v>
      </c>
      <c r="LXQ9" s="354" t="e">
        <f>'[9]15 Yr. Cash Flow'!#REF!</f>
        <v>#REF!</v>
      </c>
      <c r="LXS9" s="354" t="e">
        <f>'[9]15 Yr. Cash Flow'!#REF!</f>
        <v>#REF!</v>
      </c>
      <c r="LXU9" s="354" t="e">
        <f>'[9]15 Yr. Cash Flow'!#REF!</f>
        <v>#REF!</v>
      </c>
      <c r="LXW9" s="354" t="e">
        <f>'[9]15 Yr. Cash Flow'!#REF!</f>
        <v>#REF!</v>
      </c>
      <c r="LXY9" s="354" t="e">
        <f>'[9]15 Yr. Cash Flow'!#REF!</f>
        <v>#REF!</v>
      </c>
      <c r="LYA9" s="354" t="e">
        <f>'[9]15 Yr. Cash Flow'!#REF!</f>
        <v>#REF!</v>
      </c>
      <c r="LYC9" s="354" t="e">
        <f>'[9]15 Yr. Cash Flow'!#REF!</f>
        <v>#REF!</v>
      </c>
      <c r="LYE9" s="354" t="e">
        <f>'[9]15 Yr. Cash Flow'!#REF!</f>
        <v>#REF!</v>
      </c>
      <c r="LYG9" s="354" t="e">
        <f>'[9]15 Yr. Cash Flow'!#REF!</f>
        <v>#REF!</v>
      </c>
      <c r="LYI9" s="354" t="e">
        <f>'[9]15 Yr. Cash Flow'!#REF!</f>
        <v>#REF!</v>
      </c>
      <c r="LYK9" s="354" t="e">
        <f>'[9]15 Yr. Cash Flow'!#REF!</f>
        <v>#REF!</v>
      </c>
      <c r="LYM9" s="354" t="e">
        <f>'[9]15 Yr. Cash Flow'!#REF!</f>
        <v>#REF!</v>
      </c>
      <c r="LYO9" s="354" t="e">
        <f>'[9]15 Yr. Cash Flow'!#REF!</f>
        <v>#REF!</v>
      </c>
      <c r="LYQ9" s="354" t="e">
        <f>'[9]15 Yr. Cash Flow'!#REF!</f>
        <v>#REF!</v>
      </c>
      <c r="LYS9" s="354" t="e">
        <f>'[9]15 Yr. Cash Flow'!#REF!</f>
        <v>#REF!</v>
      </c>
      <c r="LYU9" s="354" t="e">
        <f>'[9]15 Yr. Cash Flow'!#REF!</f>
        <v>#REF!</v>
      </c>
      <c r="LYW9" s="354" t="e">
        <f>'[9]15 Yr. Cash Flow'!#REF!</f>
        <v>#REF!</v>
      </c>
      <c r="LYY9" s="354" t="e">
        <f>'[9]15 Yr. Cash Flow'!#REF!</f>
        <v>#REF!</v>
      </c>
      <c r="LZA9" s="354" t="e">
        <f>'[9]15 Yr. Cash Flow'!#REF!</f>
        <v>#REF!</v>
      </c>
      <c r="LZC9" s="354" t="e">
        <f>'[9]15 Yr. Cash Flow'!#REF!</f>
        <v>#REF!</v>
      </c>
      <c r="LZE9" s="354" t="e">
        <f>'[9]15 Yr. Cash Flow'!#REF!</f>
        <v>#REF!</v>
      </c>
      <c r="LZG9" s="354" t="e">
        <f>'[9]15 Yr. Cash Flow'!#REF!</f>
        <v>#REF!</v>
      </c>
      <c r="LZI9" s="354" t="e">
        <f>'[9]15 Yr. Cash Flow'!#REF!</f>
        <v>#REF!</v>
      </c>
      <c r="LZK9" s="354" t="e">
        <f>'[9]15 Yr. Cash Flow'!#REF!</f>
        <v>#REF!</v>
      </c>
      <c r="LZM9" s="354" t="e">
        <f>'[9]15 Yr. Cash Flow'!#REF!</f>
        <v>#REF!</v>
      </c>
      <c r="LZO9" s="354" t="e">
        <f>'[9]15 Yr. Cash Flow'!#REF!</f>
        <v>#REF!</v>
      </c>
      <c r="LZQ9" s="354" t="e">
        <f>'[9]15 Yr. Cash Flow'!#REF!</f>
        <v>#REF!</v>
      </c>
      <c r="LZS9" s="354" t="e">
        <f>'[9]15 Yr. Cash Flow'!#REF!</f>
        <v>#REF!</v>
      </c>
      <c r="LZU9" s="354" t="e">
        <f>'[9]15 Yr. Cash Flow'!#REF!</f>
        <v>#REF!</v>
      </c>
      <c r="LZW9" s="354" t="e">
        <f>'[9]15 Yr. Cash Flow'!#REF!</f>
        <v>#REF!</v>
      </c>
      <c r="LZY9" s="354" t="e">
        <f>'[9]15 Yr. Cash Flow'!#REF!</f>
        <v>#REF!</v>
      </c>
      <c r="MAA9" s="354" t="e">
        <f>'[9]15 Yr. Cash Flow'!#REF!</f>
        <v>#REF!</v>
      </c>
      <c r="MAC9" s="354" t="e">
        <f>'[9]15 Yr. Cash Flow'!#REF!</f>
        <v>#REF!</v>
      </c>
      <c r="MAE9" s="354" t="e">
        <f>'[9]15 Yr. Cash Flow'!#REF!</f>
        <v>#REF!</v>
      </c>
      <c r="MAG9" s="354" t="e">
        <f>'[9]15 Yr. Cash Flow'!#REF!</f>
        <v>#REF!</v>
      </c>
      <c r="MAI9" s="354" t="e">
        <f>'[9]15 Yr. Cash Flow'!#REF!</f>
        <v>#REF!</v>
      </c>
      <c r="MAK9" s="354" t="e">
        <f>'[9]15 Yr. Cash Flow'!#REF!</f>
        <v>#REF!</v>
      </c>
      <c r="MAM9" s="354" t="e">
        <f>'[9]15 Yr. Cash Flow'!#REF!</f>
        <v>#REF!</v>
      </c>
      <c r="MAO9" s="354" t="e">
        <f>'[9]15 Yr. Cash Flow'!#REF!</f>
        <v>#REF!</v>
      </c>
      <c r="MAQ9" s="354" t="e">
        <f>'[9]15 Yr. Cash Flow'!#REF!</f>
        <v>#REF!</v>
      </c>
      <c r="MAS9" s="354" t="e">
        <f>'[9]15 Yr. Cash Flow'!#REF!</f>
        <v>#REF!</v>
      </c>
      <c r="MAU9" s="354" t="e">
        <f>'[9]15 Yr. Cash Flow'!#REF!</f>
        <v>#REF!</v>
      </c>
      <c r="MAW9" s="354" t="e">
        <f>'[9]15 Yr. Cash Flow'!#REF!</f>
        <v>#REF!</v>
      </c>
      <c r="MAY9" s="354" t="e">
        <f>'[9]15 Yr. Cash Flow'!#REF!</f>
        <v>#REF!</v>
      </c>
      <c r="MBA9" s="354" t="e">
        <f>'[9]15 Yr. Cash Flow'!#REF!</f>
        <v>#REF!</v>
      </c>
      <c r="MBC9" s="354" t="e">
        <f>'[9]15 Yr. Cash Flow'!#REF!</f>
        <v>#REF!</v>
      </c>
      <c r="MBE9" s="354" t="e">
        <f>'[9]15 Yr. Cash Flow'!#REF!</f>
        <v>#REF!</v>
      </c>
      <c r="MBG9" s="354" t="e">
        <f>'[9]15 Yr. Cash Flow'!#REF!</f>
        <v>#REF!</v>
      </c>
      <c r="MBI9" s="354" t="e">
        <f>'[9]15 Yr. Cash Flow'!#REF!</f>
        <v>#REF!</v>
      </c>
      <c r="MBK9" s="354" t="e">
        <f>'[9]15 Yr. Cash Flow'!#REF!</f>
        <v>#REF!</v>
      </c>
      <c r="MBM9" s="354" t="e">
        <f>'[9]15 Yr. Cash Flow'!#REF!</f>
        <v>#REF!</v>
      </c>
      <c r="MBO9" s="354" t="e">
        <f>'[9]15 Yr. Cash Flow'!#REF!</f>
        <v>#REF!</v>
      </c>
      <c r="MBQ9" s="354" t="e">
        <f>'[9]15 Yr. Cash Flow'!#REF!</f>
        <v>#REF!</v>
      </c>
      <c r="MBS9" s="354" t="e">
        <f>'[9]15 Yr. Cash Flow'!#REF!</f>
        <v>#REF!</v>
      </c>
      <c r="MBU9" s="354" t="e">
        <f>'[9]15 Yr. Cash Flow'!#REF!</f>
        <v>#REF!</v>
      </c>
      <c r="MBW9" s="354" t="e">
        <f>'[9]15 Yr. Cash Flow'!#REF!</f>
        <v>#REF!</v>
      </c>
      <c r="MBY9" s="354" t="e">
        <f>'[9]15 Yr. Cash Flow'!#REF!</f>
        <v>#REF!</v>
      </c>
      <c r="MCA9" s="354" t="e">
        <f>'[9]15 Yr. Cash Flow'!#REF!</f>
        <v>#REF!</v>
      </c>
      <c r="MCC9" s="354" t="e">
        <f>'[9]15 Yr. Cash Flow'!#REF!</f>
        <v>#REF!</v>
      </c>
      <c r="MCE9" s="354" t="e">
        <f>'[9]15 Yr. Cash Flow'!#REF!</f>
        <v>#REF!</v>
      </c>
      <c r="MCG9" s="354" t="e">
        <f>'[9]15 Yr. Cash Flow'!#REF!</f>
        <v>#REF!</v>
      </c>
      <c r="MCI9" s="354" t="e">
        <f>'[9]15 Yr. Cash Flow'!#REF!</f>
        <v>#REF!</v>
      </c>
      <c r="MCK9" s="354" t="e">
        <f>'[9]15 Yr. Cash Flow'!#REF!</f>
        <v>#REF!</v>
      </c>
      <c r="MCM9" s="354" t="e">
        <f>'[9]15 Yr. Cash Flow'!#REF!</f>
        <v>#REF!</v>
      </c>
      <c r="MCO9" s="354" t="e">
        <f>'[9]15 Yr. Cash Flow'!#REF!</f>
        <v>#REF!</v>
      </c>
      <c r="MCQ9" s="354" t="e">
        <f>'[9]15 Yr. Cash Flow'!#REF!</f>
        <v>#REF!</v>
      </c>
      <c r="MCS9" s="354" t="e">
        <f>'[9]15 Yr. Cash Flow'!#REF!</f>
        <v>#REF!</v>
      </c>
      <c r="MCU9" s="354" t="e">
        <f>'[9]15 Yr. Cash Flow'!#REF!</f>
        <v>#REF!</v>
      </c>
      <c r="MCW9" s="354" t="e">
        <f>'[9]15 Yr. Cash Flow'!#REF!</f>
        <v>#REF!</v>
      </c>
      <c r="MCY9" s="354" t="e">
        <f>'[9]15 Yr. Cash Flow'!#REF!</f>
        <v>#REF!</v>
      </c>
      <c r="MDA9" s="354" t="e">
        <f>'[9]15 Yr. Cash Flow'!#REF!</f>
        <v>#REF!</v>
      </c>
      <c r="MDC9" s="354" t="e">
        <f>'[9]15 Yr. Cash Flow'!#REF!</f>
        <v>#REF!</v>
      </c>
      <c r="MDE9" s="354" t="e">
        <f>'[9]15 Yr. Cash Flow'!#REF!</f>
        <v>#REF!</v>
      </c>
      <c r="MDG9" s="354" t="e">
        <f>'[9]15 Yr. Cash Flow'!#REF!</f>
        <v>#REF!</v>
      </c>
      <c r="MDI9" s="354" t="e">
        <f>'[9]15 Yr. Cash Flow'!#REF!</f>
        <v>#REF!</v>
      </c>
      <c r="MDK9" s="354" t="e">
        <f>'[9]15 Yr. Cash Flow'!#REF!</f>
        <v>#REF!</v>
      </c>
      <c r="MDM9" s="354" t="e">
        <f>'[9]15 Yr. Cash Flow'!#REF!</f>
        <v>#REF!</v>
      </c>
      <c r="MDO9" s="354" t="e">
        <f>'[9]15 Yr. Cash Flow'!#REF!</f>
        <v>#REF!</v>
      </c>
      <c r="MDQ9" s="354" t="e">
        <f>'[9]15 Yr. Cash Flow'!#REF!</f>
        <v>#REF!</v>
      </c>
      <c r="MDS9" s="354" t="e">
        <f>'[9]15 Yr. Cash Flow'!#REF!</f>
        <v>#REF!</v>
      </c>
      <c r="MDU9" s="354" t="e">
        <f>'[9]15 Yr. Cash Flow'!#REF!</f>
        <v>#REF!</v>
      </c>
      <c r="MDW9" s="354" t="e">
        <f>'[9]15 Yr. Cash Flow'!#REF!</f>
        <v>#REF!</v>
      </c>
      <c r="MDY9" s="354" t="e">
        <f>'[9]15 Yr. Cash Flow'!#REF!</f>
        <v>#REF!</v>
      </c>
      <c r="MEA9" s="354" t="e">
        <f>'[9]15 Yr. Cash Flow'!#REF!</f>
        <v>#REF!</v>
      </c>
      <c r="MEC9" s="354" t="e">
        <f>'[9]15 Yr. Cash Flow'!#REF!</f>
        <v>#REF!</v>
      </c>
      <c r="MEE9" s="354" t="e">
        <f>'[9]15 Yr. Cash Flow'!#REF!</f>
        <v>#REF!</v>
      </c>
      <c r="MEG9" s="354" t="e">
        <f>'[9]15 Yr. Cash Flow'!#REF!</f>
        <v>#REF!</v>
      </c>
      <c r="MEI9" s="354" t="e">
        <f>'[9]15 Yr. Cash Flow'!#REF!</f>
        <v>#REF!</v>
      </c>
      <c r="MEK9" s="354" t="e">
        <f>'[9]15 Yr. Cash Flow'!#REF!</f>
        <v>#REF!</v>
      </c>
      <c r="MEM9" s="354" t="e">
        <f>'[9]15 Yr. Cash Flow'!#REF!</f>
        <v>#REF!</v>
      </c>
      <c r="MEO9" s="354" t="e">
        <f>'[9]15 Yr. Cash Flow'!#REF!</f>
        <v>#REF!</v>
      </c>
      <c r="MEQ9" s="354" t="e">
        <f>'[9]15 Yr. Cash Flow'!#REF!</f>
        <v>#REF!</v>
      </c>
      <c r="MES9" s="354" t="e">
        <f>'[9]15 Yr. Cash Flow'!#REF!</f>
        <v>#REF!</v>
      </c>
      <c r="MEU9" s="354" t="e">
        <f>'[9]15 Yr. Cash Flow'!#REF!</f>
        <v>#REF!</v>
      </c>
      <c r="MEW9" s="354" t="e">
        <f>'[9]15 Yr. Cash Flow'!#REF!</f>
        <v>#REF!</v>
      </c>
      <c r="MEY9" s="354" t="e">
        <f>'[9]15 Yr. Cash Flow'!#REF!</f>
        <v>#REF!</v>
      </c>
      <c r="MFA9" s="354" t="e">
        <f>'[9]15 Yr. Cash Flow'!#REF!</f>
        <v>#REF!</v>
      </c>
      <c r="MFC9" s="354" t="e">
        <f>'[9]15 Yr. Cash Flow'!#REF!</f>
        <v>#REF!</v>
      </c>
      <c r="MFE9" s="354" t="e">
        <f>'[9]15 Yr. Cash Flow'!#REF!</f>
        <v>#REF!</v>
      </c>
      <c r="MFG9" s="354" t="e">
        <f>'[9]15 Yr. Cash Flow'!#REF!</f>
        <v>#REF!</v>
      </c>
      <c r="MFI9" s="354" t="e">
        <f>'[9]15 Yr. Cash Flow'!#REF!</f>
        <v>#REF!</v>
      </c>
      <c r="MFK9" s="354" t="e">
        <f>'[9]15 Yr. Cash Flow'!#REF!</f>
        <v>#REF!</v>
      </c>
      <c r="MFM9" s="354" t="e">
        <f>'[9]15 Yr. Cash Flow'!#REF!</f>
        <v>#REF!</v>
      </c>
      <c r="MFO9" s="354" t="e">
        <f>'[9]15 Yr. Cash Flow'!#REF!</f>
        <v>#REF!</v>
      </c>
      <c r="MFQ9" s="354" t="e">
        <f>'[9]15 Yr. Cash Flow'!#REF!</f>
        <v>#REF!</v>
      </c>
      <c r="MFS9" s="354" t="e">
        <f>'[9]15 Yr. Cash Flow'!#REF!</f>
        <v>#REF!</v>
      </c>
      <c r="MFU9" s="354" t="e">
        <f>'[9]15 Yr. Cash Flow'!#REF!</f>
        <v>#REF!</v>
      </c>
      <c r="MFW9" s="354" t="e">
        <f>'[9]15 Yr. Cash Flow'!#REF!</f>
        <v>#REF!</v>
      </c>
      <c r="MFY9" s="354" t="e">
        <f>'[9]15 Yr. Cash Flow'!#REF!</f>
        <v>#REF!</v>
      </c>
      <c r="MGA9" s="354" t="e">
        <f>'[9]15 Yr. Cash Flow'!#REF!</f>
        <v>#REF!</v>
      </c>
      <c r="MGC9" s="354" t="e">
        <f>'[9]15 Yr. Cash Flow'!#REF!</f>
        <v>#REF!</v>
      </c>
      <c r="MGE9" s="354" t="e">
        <f>'[9]15 Yr. Cash Flow'!#REF!</f>
        <v>#REF!</v>
      </c>
      <c r="MGG9" s="354" t="e">
        <f>'[9]15 Yr. Cash Flow'!#REF!</f>
        <v>#REF!</v>
      </c>
      <c r="MGI9" s="354" t="e">
        <f>'[9]15 Yr. Cash Flow'!#REF!</f>
        <v>#REF!</v>
      </c>
      <c r="MGK9" s="354" t="e">
        <f>'[9]15 Yr. Cash Flow'!#REF!</f>
        <v>#REF!</v>
      </c>
      <c r="MGM9" s="354" t="e">
        <f>'[9]15 Yr. Cash Flow'!#REF!</f>
        <v>#REF!</v>
      </c>
      <c r="MGO9" s="354" t="e">
        <f>'[9]15 Yr. Cash Flow'!#REF!</f>
        <v>#REF!</v>
      </c>
      <c r="MGQ9" s="354" t="e">
        <f>'[9]15 Yr. Cash Flow'!#REF!</f>
        <v>#REF!</v>
      </c>
      <c r="MGS9" s="354" t="e">
        <f>'[9]15 Yr. Cash Flow'!#REF!</f>
        <v>#REF!</v>
      </c>
      <c r="MGU9" s="354" t="e">
        <f>'[9]15 Yr. Cash Flow'!#REF!</f>
        <v>#REF!</v>
      </c>
      <c r="MGW9" s="354" t="e">
        <f>'[9]15 Yr. Cash Flow'!#REF!</f>
        <v>#REF!</v>
      </c>
      <c r="MGY9" s="354" t="e">
        <f>'[9]15 Yr. Cash Flow'!#REF!</f>
        <v>#REF!</v>
      </c>
      <c r="MHA9" s="354" t="e">
        <f>'[9]15 Yr. Cash Flow'!#REF!</f>
        <v>#REF!</v>
      </c>
      <c r="MHC9" s="354" t="e">
        <f>'[9]15 Yr. Cash Flow'!#REF!</f>
        <v>#REF!</v>
      </c>
      <c r="MHE9" s="354" t="e">
        <f>'[9]15 Yr. Cash Flow'!#REF!</f>
        <v>#REF!</v>
      </c>
      <c r="MHG9" s="354" t="e">
        <f>'[9]15 Yr. Cash Flow'!#REF!</f>
        <v>#REF!</v>
      </c>
      <c r="MHI9" s="354" t="e">
        <f>'[9]15 Yr. Cash Flow'!#REF!</f>
        <v>#REF!</v>
      </c>
      <c r="MHK9" s="354" t="e">
        <f>'[9]15 Yr. Cash Flow'!#REF!</f>
        <v>#REF!</v>
      </c>
      <c r="MHM9" s="354" t="e">
        <f>'[9]15 Yr. Cash Flow'!#REF!</f>
        <v>#REF!</v>
      </c>
      <c r="MHO9" s="354" t="e">
        <f>'[9]15 Yr. Cash Flow'!#REF!</f>
        <v>#REF!</v>
      </c>
      <c r="MHQ9" s="354" t="e">
        <f>'[9]15 Yr. Cash Flow'!#REF!</f>
        <v>#REF!</v>
      </c>
      <c r="MHS9" s="354" t="e">
        <f>'[9]15 Yr. Cash Flow'!#REF!</f>
        <v>#REF!</v>
      </c>
      <c r="MHU9" s="354" t="e">
        <f>'[9]15 Yr. Cash Flow'!#REF!</f>
        <v>#REF!</v>
      </c>
      <c r="MHW9" s="354" t="e">
        <f>'[9]15 Yr. Cash Flow'!#REF!</f>
        <v>#REF!</v>
      </c>
      <c r="MHY9" s="354" t="e">
        <f>'[9]15 Yr. Cash Flow'!#REF!</f>
        <v>#REF!</v>
      </c>
      <c r="MIA9" s="354" t="e">
        <f>'[9]15 Yr. Cash Flow'!#REF!</f>
        <v>#REF!</v>
      </c>
      <c r="MIC9" s="354" t="e">
        <f>'[9]15 Yr. Cash Flow'!#REF!</f>
        <v>#REF!</v>
      </c>
      <c r="MIE9" s="354" t="e">
        <f>'[9]15 Yr. Cash Flow'!#REF!</f>
        <v>#REF!</v>
      </c>
      <c r="MIG9" s="354" t="e">
        <f>'[9]15 Yr. Cash Flow'!#REF!</f>
        <v>#REF!</v>
      </c>
      <c r="MII9" s="354" t="e">
        <f>'[9]15 Yr. Cash Flow'!#REF!</f>
        <v>#REF!</v>
      </c>
      <c r="MIK9" s="354" t="e">
        <f>'[9]15 Yr. Cash Flow'!#REF!</f>
        <v>#REF!</v>
      </c>
      <c r="MIM9" s="354" t="e">
        <f>'[9]15 Yr. Cash Flow'!#REF!</f>
        <v>#REF!</v>
      </c>
      <c r="MIO9" s="354" t="e">
        <f>'[9]15 Yr. Cash Flow'!#REF!</f>
        <v>#REF!</v>
      </c>
      <c r="MIQ9" s="354" t="e">
        <f>'[9]15 Yr. Cash Flow'!#REF!</f>
        <v>#REF!</v>
      </c>
      <c r="MIS9" s="354" t="e">
        <f>'[9]15 Yr. Cash Flow'!#REF!</f>
        <v>#REF!</v>
      </c>
      <c r="MIU9" s="354" t="e">
        <f>'[9]15 Yr. Cash Flow'!#REF!</f>
        <v>#REF!</v>
      </c>
      <c r="MIW9" s="354" t="e">
        <f>'[9]15 Yr. Cash Flow'!#REF!</f>
        <v>#REF!</v>
      </c>
      <c r="MIY9" s="354" t="e">
        <f>'[9]15 Yr. Cash Flow'!#REF!</f>
        <v>#REF!</v>
      </c>
      <c r="MJA9" s="354" t="e">
        <f>'[9]15 Yr. Cash Flow'!#REF!</f>
        <v>#REF!</v>
      </c>
      <c r="MJC9" s="354" t="e">
        <f>'[9]15 Yr. Cash Flow'!#REF!</f>
        <v>#REF!</v>
      </c>
      <c r="MJE9" s="354" t="e">
        <f>'[9]15 Yr. Cash Flow'!#REF!</f>
        <v>#REF!</v>
      </c>
      <c r="MJG9" s="354" t="e">
        <f>'[9]15 Yr. Cash Flow'!#REF!</f>
        <v>#REF!</v>
      </c>
      <c r="MJI9" s="354" t="e">
        <f>'[9]15 Yr. Cash Flow'!#REF!</f>
        <v>#REF!</v>
      </c>
      <c r="MJK9" s="354" t="e">
        <f>'[9]15 Yr. Cash Flow'!#REF!</f>
        <v>#REF!</v>
      </c>
      <c r="MJM9" s="354" t="e">
        <f>'[9]15 Yr. Cash Flow'!#REF!</f>
        <v>#REF!</v>
      </c>
      <c r="MJO9" s="354" t="e">
        <f>'[9]15 Yr. Cash Flow'!#REF!</f>
        <v>#REF!</v>
      </c>
      <c r="MJQ9" s="354" t="e">
        <f>'[9]15 Yr. Cash Flow'!#REF!</f>
        <v>#REF!</v>
      </c>
      <c r="MJS9" s="354" t="e">
        <f>'[9]15 Yr. Cash Flow'!#REF!</f>
        <v>#REF!</v>
      </c>
      <c r="MJU9" s="354" t="e">
        <f>'[9]15 Yr. Cash Flow'!#REF!</f>
        <v>#REF!</v>
      </c>
      <c r="MJW9" s="354" t="e">
        <f>'[9]15 Yr. Cash Flow'!#REF!</f>
        <v>#REF!</v>
      </c>
      <c r="MJY9" s="354" t="e">
        <f>'[9]15 Yr. Cash Flow'!#REF!</f>
        <v>#REF!</v>
      </c>
      <c r="MKA9" s="354" t="e">
        <f>'[9]15 Yr. Cash Flow'!#REF!</f>
        <v>#REF!</v>
      </c>
      <c r="MKC9" s="354" t="e">
        <f>'[9]15 Yr. Cash Flow'!#REF!</f>
        <v>#REF!</v>
      </c>
      <c r="MKE9" s="354" t="e">
        <f>'[9]15 Yr. Cash Flow'!#REF!</f>
        <v>#REF!</v>
      </c>
      <c r="MKG9" s="354" t="e">
        <f>'[9]15 Yr. Cash Flow'!#REF!</f>
        <v>#REF!</v>
      </c>
      <c r="MKI9" s="354" t="e">
        <f>'[9]15 Yr. Cash Flow'!#REF!</f>
        <v>#REF!</v>
      </c>
      <c r="MKK9" s="354" t="e">
        <f>'[9]15 Yr. Cash Flow'!#REF!</f>
        <v>#REF!</v>
      </c>
      <c r="MKM9" s="354" t="e">
        <f>'[9]15 Yr. Cash Flow'!#REF!</f>
        <v>#REF!</v>
      </c>
      <c r="MKO9" s="354" t="e">
        <f>'[9]15 Yr. Cash Flow'!#REF!</f>
        <v>#REF!</v>
      </c>
      <c r="MKQ9" s="354" t="e">
        <f>'[9]15 Yr. Cash Flow'!#REF!</f>
        <v>#REF!</v>
      </c>
      <c r="MKS9" s="354" t="e">
        <f>'[9]15 Yr. Cash Flow'!#REF!</f>
        <v>#REF!</v>
      </c>
      <c r="MKU9" s="354" t="e">
        <f>'[9]15 Yr. Cash Flow'!#REF!</f>
        <v>#REF!</v>
      </c>
      <c r="MKW9" s="354" t="e">
        <f>'[9]15 Yr. Cash Flow'!#REF!</f>
        <v>#REF!</v>
      </c>
      <c r="MKY9" s="354" t="e">
        <f>'[9]15 Yr. Cash Flow'!#REF!</f>
        <v>#REF!</v>
      </c>
      <c r="MLA9" s="354" t="e">
        <f>'[9]15 Yr. Cash Flow'!#REF!</f>
        <v>#REF!</v>
      </c>
      <c r="MLC9" s="354" t="e">
        <f>'[9]15 Yr. Cash Flow'!#REF!</f>
        <v>#REF!</v>
      </c>
      <c r="MLE9" s="354" t="e">
        <f>'[9]15 Yr. Cash Flow'!#REF!</f>
        <v>#REF!</v>
      </c>
      <c r="MLG9" s="354" t="e">
        <f>'[9]15 Yr. Cash Flow'!#REF!</f>
        <v>#REF!</v>
      </c>
      <c r="MLI9" s="354" t="e">
        <f>'[9]15 Yr. Cash Flow'!#REF!</f>
        <v>#REF!</v>
      </c>
      <c r="MLK9" s="354" t="e">
        <f>'[9]15 Yr. Cash Flow'!#REF!</f>
        <v>#REF!</v>
      </c>
      <c r="MLM9" s="354" t="e">
        <f>'[9]15 Yr. Cash Flow'!#REF!</f>
        <v>#REF!</v>
      </c>
      <c r="MLO9" s="354" t="e">
        <f>'[9]15 Yr. Cash Flow'!#REF!</f>
        <v>#REF!</v>
      </c>
      <c r="MLQ9" s="354" t="e">
        <f>'[9]15 Yr. Cash Flow'!#REF!</f>
        <v>#REF!</v>
      </c>
      <c r="MLS9" s="354" t="e">
        <f>'[9]15 Yr. Cash Flow'!#REF!</f>
        <v>#REF!</v>
      </c>
      <c r="MLU9" s="354" t="e">
        <f>'[9]15 Yr. Cash Flow'!#REF!</f>
        <v>#REF!</v>
      </c>
      <c r="MLW9" s="354" t="e">
        <f>'[9]15 Yr. Cash Flow'!#REF!</f>
        <v>#REF!</v>
      </c>
      <c r="MLY9" s="354" t="e">
        <f>'[9]15 Yr. Cash Flow'!#REF!</f>
        <v>#REF!</v>
      </c>
      <c r="MMA9" s="354" t="e">
        <f>'[9]15 Yr. Cash Flow'!#REF!</f>
        <v>#REF!</v>
      </c>
      <c r="MMC9" s="354" t="e">
        <f>'[9]15 Yr. Cash Flow'!#REF!</f>
        <v>#REF!</v>
      </c>
      <c r="MME9" s="354" t="e">
        <f>'[9]15 Yr. Cash Flow'!#REF!</f>
        <v>#REF!</v>
      </c>
      <c r="MMG9" s="354" t="e">
        <f>'[9]15 Yr. Cash Flow'!#REF!</f>
        <v>#REF!</v>
      </c>
      <c r="MMI9" s="354" t="e">
        <f>'[9]15 Yr. Cash Flow'!#REF!</f>
        <v>#REF!</v>
      </c>
      <c r="MMK9" s="354" t="e">
        <f>'[9]15 Yr. Cash Flow'!#REF!</f>
        <v>#REF!</v>
      </c>
      <c r="MMM9" s="354" t="e">
        <f>'[9]15 Yr. Cash Flow'!#REF!</f>
        <v>#REF!</v>
      </c>
      <c r="MMO9" s="354" t="e">
        <f>'[9]15 Yr. Cash Flow'!#REF!</f>
        <v>#REF!</v>
      </c>
      <c r="MMQ9" s="354" t="e">
        <f>'[9]15 Yr. Cash Flow'!#REF!</f>
        <v>#REF!</v>
      </c>
      <c r="MMS9" s="354" t="e">
        <f>'[9]15 Yr. Cash Flow'!#REF!</f>
        <v>#REF!</v>
      </c>
      <c r="MMU9" s="354" t="e">
        <f>'[9]15 Yr. Cash Flow'!#REF!</f>
        <v>#REF!</v>
      </c>
      <c r="MMW9" s="354" t="e">
        <f>'[9]15 Yr. Cash Flow'!#REF!</f>
        <v>#REF!</v>
      </c>
      <c r="MMY9" s="354" t="e">
        <f>'[9]15 Yr. Cash Flow'!#REF!</f>
        <v>#REF!</v>
      </c>
      <c r="MNA9" s="354" t="e">
        <f>'[9]15 Yr. Cash Flow'!#REF!</f>
        <v>#REF!</v>
      </c>
      <c r="MNC9" s="354" t="e">
        <f>'[9]15 Yr. Cash Flow'!#REF!</f>
        <v>#REF!</v>
      </c>
      <c r="MNE9" s="354" t="e">
        <f>'[9]15 Yr. Cash Flow'!#REF!</f>
        <v>#REF!</v>
      </c>
      <c r="MNG9" s="354" t="e">
        <f>'[9]15 Yr. Cash Flow'!#REF!</f>
        <v>#REF!</v>
      </c>
      <c r="MNI9" s="354" t="e">
        <f>'[9]15 Yr. Cash Flow'!#REF!</f>
        <v>#REF!</v>
      </c>
      <c r="MNK9" s="354" t="e">
        <f>'[9]15 Yr. Cash Flow'!#REF!</f>
        <v>#REF!</v>
      </c>
      <c r="MNM9" s="354" t="e">
        <f>'[9]15 Yr. Cash Flow'!#REF!</f>
        <v>#REF!</v>
      </c>
      <c r="MNO9" s="354" t="e">
        <f>'[9]15 Yr. Cash Flow'!#REF!</f>
        <v>#REF!</v>
      </c>
      <c r="MNQ9" s="354" t="e">
        <f>'[9]15 Yr. Cash Flow'!#REF!</f>
        <v>#REF!</v>
      </c>
      <c r="MNS9" s="354" t="e">
        <f>'[9]15 Yr. Cash Flow'!#REF!</f>
        <v>#REF!</v>
      </c>
      <c r="MNU9" s="354" t="e">
        <f>'[9]15 Yr. Cash Flow'!#REF!</f>
        <v>#REF!</v>
      </c>
      <c r="MNW9" s="354" t="e">
        <f>'[9]15 Yr. Cash Flow'!#REF!</f>
        <v>#REF!</v>
      </c>
      <c r="MNY9" s="354" t="e">
        <f>'[9]15 Yr. Cash Flow'!#REF!</f>
        <v>#REF!</v>
      </c>
      <c r="MOA9" s="354" t="e">
        <f>'[9]15 Yr. Cash Flow'!#REF!</f>
        <v>#REF!</v>
      </c>
      <c r="MOC9" s="354" t="e">
        <f>'[9]15 Yr. Cash Flow'!#REF!</f>
        <v>#REF!</v>
      </c>
      <c r="MOE9" s="354" t="e">
        <f>'[9]15 Yr. Cash Flow'!#REF!</f>
        <v>#REF!</v>
      </c>
      <c r="MOG9" s="354" t="e">
        <f>'[9]15 Yr. Cash Flow'!#REF!</f>
        <v>#REF!</v>
      </c>
      <c r="MOI9" s="354" t="e">
        <f>'[9]15 Yr. Cash Flow'!#REF!</f>
        <v>#REF!</v>
      </c>
      <c r="MOK9" s="354" t="e">
        <f>'[9]15 Yr. Cash Flow'!#REF!</f>
        <v>#REF!</v>
      </c>
      <c r="MOM9" s="354" t="e">
        <f>'[9]15 Yr. Cash Flow'!#REF!</f>
        <v>#REF!</v>
      </c>
      <c r="MOO9" s="354" t="e">
        <f>'[9]15 Yr. Cash Flow'!#REF!</f>
        <v>#REF!</v>
      </c>
      <c r="MOQ9" s="354" t="e">
        <f>'[9]15 Yr. Cash Flow'!#REF!</f>
        <v>#REF!</v>
      </c>
      <c r="MOS9" s="354" t="e">
        <f>'[9]15 Yr. Cash Flow'!#REF!</f>
        <v>#REF!</v>
      </c>
      <c r="MOU9" s="354" t="e">
        <f>'[9]15 Yr. Cash Flow'!#REF!</f>
        <v>#REF!</v>
      </c>
      <c r="MOW9" s="354" t="e">
        <f>'[9]15 Yr. Cash Flow'!#REF!</f>
        <v>#REF!</v>
      </c>
      <c r="MOY9" s="354" t="e">
        <f>'[9]15 Yr. Cash Flow'!#REF!</f>
        <v>#REF!</v>
      </c>
      <c r="MPA9" s="354" t="e">
        <f>'[9]15 Yr. Cash Flow'!#REF!</f>
        <v>#REF!</v>
      </c>
      <c r="MPC9" s="354" t="e">
        <f>'[9]15 Yr. Cash Flow'!#REF!</f>
        <v>#REF!</v>
      </c>
      <c r="MPE9" s="354" t="e">
        <f>'[9]15 Yr. Cash Flow'!#REF!</f>
        <v>#REF!</v>
      </c>
      <c r="MPG9" s="354" t="e">
        <f>'[9]15 Yr. Cash Flow'!#REF!</f>
        <v>#REF!</v>
      </c>
      <c r="MPI9" s="354" t="e">
        <f>'[9]15 Yr. Cash Flow'!#REF!</f>
        <v>#REF!</v>
      </c>
      <c r="MPK9" s="354" t="e">
        <f>'[9]15 Yr. Cash Flow'!#REF!</f>
        <v>#REF!</v>
      </c>
      <c r="MPM9" s="354" t="e">
        <f>'[9]15 Yr. Cash Flow'!#REF!</f>
        <v>#REF!</v>
      </c>
      <c r="MPO9" s="354" t="e">
        <f>'[9]15 Yr. Cash Flow'!#REF!</f>
        <v>#REF!</v>
      </c>
      <c r="MPQ9" s="354" t="e">
        <f>'[9]15 Yr. Cash Flow'!#REF!</f>
        <v>#REF!</v>
      </c>
      <c r="MPS9" s="354" t="e">
        <f>'[9]15 Yr. Cash Flow'!#REF!</f>
        <v>#REF!</v>
      </c>
      <c r="MPU9" s="354" t="e">
        <f>'[9]15 Yr. Cash Flow'!#REF!</f>
        <v>#REF!</v>
      </c>
      <c r="MPW9" s="354" t="e">
        <f>'[9]15 Yr. Cash Flow'!#REF!</f>
        <v>#REF!</v>
      </c>
      <c r="MPY9" s="354" t="e">
        <f>'[9]15 Yr. Cash Flow'!#REF!</f>
        <v>#REF!</v>
      </c>
      <c r="MQA9" s="354" t="e">
        <f>'[9]15 Yr. Cash Flow'!#REF!</f>
        <v>#REF!</v>
      </c>
      <c r="MQC9" s="354" t="e">
        <f>'[9]15 Yr. Cash Flow'!#REF!</f>
        <v>#REF!</v>
      </c>
      <c r="MQE9" s="354" t="e">
        <f>'[9]15 Yr. Cash Flow'!#REF!</f>
        <v>#REF!</v>
      </c>
      <c r="MQG9" s="354" t="e">
        <f>'[9]15 Yr. Cash Flow'!#REF!</f>
        <v>#REF!</v>
      </c>
      <c r="MQI9" s="354" t="e">
        <f>'[9]15 Yr. Cash Flow'!#REF!</f>
        <v>#REF!</v>
      </c>
      <c r="MQK9" s="354" t="e">
        <f>'[9]15 Yr. Cash Flow'!#REF!</f>
        <v>#REF!</v>
      </c>
      <c r="MQM9" s="354" t="e">
        <f>'[9]15 Yr. Cash Flow'!#REF!</f>
        <v>#REF!</v>
      </c>
      <c r="MQO9" s="354" t="e">
        <f>'[9]15 Yr. Cash Flow'!#REF!</f>
        <v>#REF!</v>
      </c>
      <c r="MQQ9" s="354" t="e">
        <f>'[9]15 Yr. Cash Flow'!#REF!</f>
        <v>#REF!</v>
      </c>
      <c r="MQS9" s="354" t="e">
        <f>'[9]15 Yr. Cash Flow'!#REF!</f>
        <v>#REF!</v>
      </c>
      <c r="MQU9" s="354" t="e">
        <f>'[9]15 Yr. Cash Flow'!#REF!</f>
        <v>#REF!</v>
      </c>
      <c r="MQW9" s="354" t="e">
        <f>'[9]15 Yr. Cash Flow'!#REF!</f>
        <v>#REF!</v>
      </c>
      <c r="MQY9" s="354" t="e">
        <f>'[9]15 Yr. Cash Flow'!#REF!</f>
        <v>#REF!</v>
      </c>
      <c r="MRA9" s="354" t="e">
        <f>'[9]15 Yr. Cash Flow'!#REF!</f>
        <v>#REF!</v>
      </c>
      <c r="MRC9" s="354" t="e">
        <f>'[9]15 Yr. Cash Flow'!#REF!</f>
        <v>#REF!</v>
      </c>
      <c r="MRE9" s="354" t="e">
        <f>'[9]15 Yr. Cash Flow'!#REF!</f>
        <v>#REF!</v>
      </c>
      <c r="MRG9" s="354" t="e">
        <f>'[9]15 Yr. Cash Flow'!#REF!</f>
        <v>#REF!</v>
      </c>
      <c r="MRI9" s="354" t="e">
        <f>'[9]15 Yr. Cash Flow'!#REF!</f>
        <v>#REF!</v>
      </c>
      <c r="MRK9" s="354" t="e">
        <f>'[9]15 Yr. Cash Flow'!#REF!</f>
        <v>#REF!</v>
      </c>
      <c r="MRM9" s="354" t="e">
        <f>'[9]15 Yr. Cash Flow'!#REF!</f>
        <v>#REF!</v>
      </c>
      <c r="MRO9" s="354" t="e">
        <f>'[9]15 Yr. Cash Flow'!#REF!</f>
        <v>#REF!</v>
      </c>
      <c r="MRQ9" s="354" t="e">
        <f>'[9]15 Yr. Cash Flow'!#REF!</f>
        <v>#REF!</v>
      </c>
      <c r="MRS9" s="354" t="e">
        <f>'[9]15 Yr. Cash Flow'!#REF!</f>
        <v>#REF!</v>
      </c>
      <c r="MRU9" s="354" t="e">
        <f>'[9]15 Yr. Cash Flow'!#REF!</f>
        <v>#REF!</v>
      </c>
      <c r="MRW9" s="354" t="e">
        <f>'[9]15 Yr. Cash Flow'!#REF!</f>
        <v>#REF!</v>
      </c>
      <c r="MRY9" s="354" t="e">
        <f>'[9]15 Yr. Cash Flow'!#REF!</f>
        <v>#REF!</v>
      </c>
      <c r="MSA9" s="354" t="e">
        <f>'[9]15 Yr. Cash Flow'!#REF!</f>
        <v>#REF!</v>
      </c>
      <c r="MSC9" s="354" t="e">
        <f>'[9]15 Yr. Cash Flow'!#REF!</f>
        <v>#REF!</v>
      </c>
      <c r="MSE9" s="354" t="e">
        <f>'[9]15 Yr. Cash Flow'!#REF!</f>
        <v>#REF!</v>
      </c>
      <c r="MSG9" s="354" t="e">
        <f>'[9]15 Yr. Cash Flow'!#REF!</f>
        <v>#REF!</v>
      </c>
      <c r="MSI9" s="354" t="e">
        <f>'[9]15 Yr. Cash Flow'!#REF!</f>
        <v>#REF!</v>
      </c>
      <c r="MSK9" s="354" t="e">
        <f>'[9]15 Yr. Cash Flow'!#REF!</f>
        <v>#REF!</v>
      </c>
      <c r="MSM9" s="354" t="e">
        <f>'[9]15 Yr. Cash Flow'!#REF!</f>
        <v>#REF!</v>
      </c>
      <c r="MSO9" s="354" t="e">
        <f>'[9]15 Yr. Cash Flow'!#REF!</f>
        <v>#REF!</v>
      </c>
      <c r="MSQ9" s="354" t="e">
        <f>'[9]15 Yr. Cash Flow'!#REF!</f>
        <v>#REF!</v>
      </c>
      <c r="MSS9" s="354" t="e">
        <f>'[9]15 Yr. Cash Flow'!#REF!</f>
        <v>#REF!</v>
      </c>
      <c r="MSU9" s="354" t="e">
        <f>'[9]15 Yr. Cash Flow'!#REF!</f>
        <v>#REF!</v>
      </c>
      <c r="MSW9" s="354" t="e">
        <f>'[9]15 Yr. Cash Flow'!#REF!</f>
        <v>#REF!</v>
      </c>
      <c r="MSY9" s="354" t="e">
        <f>'[9]15 Yr. Cash Flow'!#REF!</f>
        <v>#REF!</v>
      </c>
      <c r="MTA9" s="354" t="e">
        <f>'[9]15 Yr. Cash Flow'!#REF!</f>
        <v>#REF!</v>
      </c>
      <c r="MTC9" s="354" t="e">
        <f>'[9]15 Yr. Cash Flow'!#REF!</f>
        <v>#REF!</v>
      </c>
      <c r="MTE9" s="354" t="e">
        <f>'[9]15 Yr. Cash Flow'!#REF!</f>
        <v>#REF!</v>
      </c>
      <c r="MTG9" s="354" t="e">
        <f>'[9]15 Yr. Cash Flow'!#REF!</f>
        <v>#REF!</v>
      </c>
      <c r="MTI9" s="354" t="e">
        <f>'[9]15 Yr. Cash Flow'!#REF!</f>
        <v>#REF!</v>
      </c>
      <c r="MTK9" s="354" t="e">
        <f>'[9]15 Yr. Cash Flow'!#REF!</f>
        <v>#REF!</v>
      </c>
      <c r="MTM9" s="354" t="e">
        <f>'[9]15 Yr. Cash Flow'!#REF!</f>
        <v>#REF!</v>
      </c>
      <c r="MTO9" s="354" t="e">
        <f>'[9]15 Yr. Cash Flow'!#REF!</f>
        <v>#REF!</v>
      </c>
      <c r="MTQ9" s="354" t="e">
        <f>'[9]15 Yr. Cash Flow'!#REF!</f>
        <v>#REF!</v>
      </c>
      <c r="MTS9" s="354" t="e">
        <f>'[9]15 Yr. Cash Flow'!#REF!</f>
        <v>#REF!</v>
      </c>
      <c r="MTU9" s="354" t="e">
        <f>'[9]15 Yr. Cash Flow'!#REF!</f>
        <v>#REF!</v>
      </c>
      <c r="MTW9" s="354" t="e">
        <f>'[9]15 Yr. Cash Flow'!#REF!</f>
        <v>#REF!</v>
      </c>
      <c r="MTY9" s="354" t="e">
        <f>'[9]15 Yr. Cash Flow'!#REF!</f>
        <v>#REF!</v>
      </c>
      <c r="MUA9" s="354" t="e">
        <f>'[9]15 Yr. Cash Flow'!#REF!</f>
        <v>#REF!</v>
      </c>
      <c r="MUC9" s="354" t="e">
        <f>'[9]15 Yr. Cash Flow'!#REF!</f>
        <v>#REF!</v>
      </c>
      <c r="MUE9" s="354" t="e">
        <f>'[9]15 Yr. Cash Flow'!#REF!</f>
        <v>#REF!</v>
      </c>
      <c r="MUG9" s="354" t="e">
        <f>'[9]15 Yr. Cash Flow'!#REF!</f>
        <v>#REF!</v>
      </c>
      <c r="MUI9" s="354" t="e">
        <f>'[9]15 Yr. Cash Flow'!#REF!</f>
        <v>#REF!</v>
      </c>
      <c r="MUK9" s="354" t="e">
        <f>'[9]15 Yr. Cash Flow'!#REF!</f>
        <v>#REF!</v>
      </c>
      <c r="MUM9" s="354" t="e">
        <f>'[9]15 Yr. Cash Flow'!#REF!</f>
        <v>#REF!</v>
      </c>
      <c r="MUO9" s="354" t="e">
        <f>'[9]15 Yr. Cash Flow'!#REF!</f>
        <v>#REF!</v>
      </c>
      <c r="MUQ9" s="354" t="e">
        <f>'[9]15 Yr. Cash Flow'!#REF!</f>
        <v>#REF!</v>
      </c>
      <c r="MUS9" s="354" t="e">
        <f>'[9]15 Yr. Cash Flow'!#REF!</f>
        <v>#REF!</v>
      </c>
      <c r="MUU9" s="354" t="e">
        <f>'[9]15 Yr. Cash Flow'!#REF!</f>
        <v>#REF!</v>
      </c>
      <c r="MUW9" s="354" t="e">
        <f>'[9]15 Yr. Cash Flow'!#REF!</f>
        <v>#REF!</v>
      </c>
      <c r="MUY9" s="354" t="e">
        <f>'[9]15 Yr. Cash Flow'!#REF!</f>
        <v>#REF!</v>
      </c>
      <c r="MVA9" s="354" t="e">
        <f>'[9]15 Yr. Cash Flow'!#REF!</f>
        <v>#REF!</v>
      </c>
      <c r="MVC9" s="354" t="e">
        <f>'[9]15 Yr. Cash Flow'!#REF!</f>
        <v>#REF!</v>
      </c>
      <c r="MVE9" s="354" t="e">
        <f>'[9]15 Yr. Cash Flow'!#REF!</f>
        <v>#REF!</v>
      </c>
      <c r="MVG9" s="354" t="e">
        <f>'[9]15 Yr. Cash Flow'!#REF!</f>
        <v>#REF!</v>
      </c>
      <c r="MVI9" s="354" t="e">
        <f>'[9]15 Yr. Cash Flow'!#REF!</f>
        <v>#REF!</v>
      </c>
      <c r="MVK9" s="354" t="e">
        <f>'[9]15 Yr. Cash Flow'!#REF!</f>
        <v>#REF!</v>
      </c>
      <c r="MVM9" s="354" t="e">
        <f>'[9]15 Yr. Cash Flow'!#REF!</f>
        <v>#REF!</v>
      </c>
      <c r="MVO9" s="354" t="e">
        <f>'[9]15 Yr. Cash Flow'!#REF!</f>
        <v>#REF!</v>
      </c>
      <c r="MVQ9" s="354" t="e">
        <f>'[9]15 Yr. Cash Flow'!#REF!</f>
        <v>#REF!</v>
      </c>
      <c r="MVS9" s="354" t="e">
        <f>'[9]15 Yr. Cash Flow'!#REF!</f>
        <v>#REF!</v>
      </c>
      <c r="MVU9" s="354" t="e">
        <f>'[9]15 Yr. Cash Flow'!#REF!</f>
        <v>#REF!</v>
      </c>
      <c r="MVW9" s="354" t="e">
        <f>'[9]15 Yr. Cash Flow'!#REF!</f>
        <v>#REF!</v>
      </c>
      <c r="MVY9" s="354" t="e">
        <f>'[9]15 Yr. Cash Flow'!#REF!</f>
        <v>#REF!</v>
      </c>
      <c r="MWA9" s="354" t="e">
        <f>'[9]15 Yr. Cash Flow'!#REF!</f>
        <v>#REF!</v>
      </c>
      <c r="MWC9" s="354" t="e">
        <f>'[9]15 Yr. Cash Flow'!#REF!</f>
        <v>#REF!</v>
      </c>
      <c r="MWE9" s="354" t="e">
        <f>'[9]15 Yr. Cash Flow'!#REF!</f>
        <v>#REF!</v>
      </c>
      <c r="MWG9" s="354" t="e">
        <f>'[9]15 Yr. Cash Flow'!#REF!</f>
        <v>#REF!</v>
      </c>
      <c r="MWI9" s="354" t="e">
        <f>'[9]15 Yr. Cash Flow'!#REF!</f>
        <v>#REF!</v>
      </c>
      <c r="MWK9" s="354" t="e">
        <f>'[9]15 Yr. Cash Flow'!#REF!</f>
        <v>#REF!</v>
      </c>
      <c r="MWM9" s="354" t="e">
        <f>'[9]15 Yr. Cash Flow'!#REF!</f>
        <v>#REF!</v>
      </c>
      <c r="MWO9" s="354" t="e">
        <f>'[9]15 Yr. Cash Flow'!#REF!</f>
        <v>#REF!</v>
      </c>
      <c r="MWQ9" s="354" t="e">
        <f>'[9]15 Yr. Cash Flow'!#REF!</f>
        <v>#REF!</v>
      </c>
      <c r="MWS9" s="354" t="e">
        <f>'[9]15 Yr. Cash Flow'!#REF!</f>
        <v>#REF!</v>
      </c>
      <c r="MWU9" s="354" t="e">
        <f>'[9]15 Yr. Cash Flow'!#REF!</f>
        <v>#REF!</v>
      </c>
      <c r="MWW9" s="354" t="e">
        <f>'[9]15 Yr. Cash Flow'!#REF!</f>
        <v>#REF!</v>
      </c>
      <c r="MWY9" s="354" t="e">
        <f>'[9]15 Yr. Cash Flow'!#REF!</f>
        <v>#REF!</v>
      </c>
      <c r="MXA9" s="354" t="e">
        <f>'[9]15 Yr. Cash Flow'!#REF!</f>
        <v>#REF!</v>
      </c>
      <c r="MXC9" s="354" t="e">
        <f>'[9]15 Yr. Cash Flow'!#REF!</f>
        <v>#REF!</v>
      </c>
      <c r="MXE9" s="354" t="e">
        <f>'[9]15 Yr. Cash Flow'!#REF!</f>
        <v>#REF!</v>
      </c>
      <c r="MXG9" s="354" t="e">
        <f>'[9]15 Yr. Cash Flow'!#REF!</f>
        <v>#REF!</v>
      </c>
      <c r="MXI9" s="354" t="e">
        <f>'[9]15 Yr. Cash Flow'!#REF!</f>
        <v>#REF!</v>
      </c>
      <c r="MXK9" s="354" t="e">
        <f>'[9]15 Yr. Cash Flow'!#REF!</f>
        <v>#REF!</v>
      </c>
      <c r="MXM9" s="354" t="e">
        <f>'[9]15 Yr. Cash Flow'!#REF!</f>
        <v>#REF!</v>
      </c>
      <c r="MXO9" s="354" t="e">
        <f>'[9]15 Yr. Cash Flow'!#REF!</f>
        <v>#REF!</v>
      </c>
      <c r="MXQ9" s="354" t="e">
        <f>'[9]15 Yr. Cash Flow'!#REF!</f>
        <v>#REF!</v>
      </c>
      <c r="MXS9" s="354" t="e">
        <f>'[9]15 Yr. Cash Flow'!#REF!</f>
        <v>#REF!</v>
      </c>
      <c r="MXU9" s="354" t="e">
        <f>'[9]15 Yr. Cash Flow'!#REF!</f>
        <v>#REF!</v>
      </c>
      <c r="MXW9" s="354" t="e">
        <f>'[9]15 Yr. Cash Flow'!#REF!</f>
        <v>#REF!</v>
      </c>
      <c r="MXY9" s="354" t="e">
        <f>'[9]15 Yr. Cash Flow'!#REF!</f>
        <v>#REF!</v>
      </c>
      <c r="MYA9" s="354" t="e">
        <f>'[9]15 Yr. Cash Flow'!#REF!</f>
        <v>#REF!</v>
      </c>
      <c r="MYC9" s="354" t="e">
        <f>'[9]15 Yr. Cash Flow'!#REF!</f>
        <v>#REF!</v>
      </c>
      <c r="MYE9" s="354" t="e">
        <f>'[9]15 Yr. Cash Flow'!#REF!</f>
        <v>#REF!</v>
      </c>
      <c r="MYG9" s="354" t="e">
        <f>'[9]15 Yr. Cash Flow'!#REF!</f>
        <v>#REF!</v>
      </c>
      <c r="MYI9" s="354" t="e">
        <f>'[9]15 Yr. Cash Flow'!#REF!</f>
        <v>#REF!</v>
      </c>
      <c r="MYK9" s="354" t="e">
        <f>'[9]15 Yr. Cash Flow'!#REF!</f>
        <v>#REF!</v>
      </c>
      <c r="MYM9" s="354" t="e">
        <f>'[9]15 Yr. Cash Flow'!#REF!</f>
        <v>#REF!</v>
      </c>
      <c r="MYO9" s="354" t="e">
        <f>'[9]15 Yr. Cash Flow'!#REF!</f>
        <v>#REF!</v>
      </c>
      <c r="MYQ9" s="354" t="e">
        <f>'[9]15 Yr. Cash Flow'!#REF!</f>
        <v>#REF!</v>
      </c>
      <c r="MYS9" s="354" t="e">
        <f>'[9]15 Yr. Cash Flow'!#REF!</f>
        <v>#REF!</v>
      </c>
      <c r="MYU9" s="354" t="e">
        <f>'[9]15 Yr. Cash Flow'!#REF!</f>
        <v>#REF!</v>
      </c>
      <c r="MYW9" s="354" t="e">
        <f>'[9]15 Yr. Cash Flow'!#REF!</f>
        <v>#REF!</v>
      </c>
      <c r="MYY9" s="354" t="e">
        <f>'[9]15 Yr. Cash Flow'!#REF!</f>
        <v>#REF!</v>
      </c>
      <c r="MZA9" s="354" t="e">
        <f>'[9]15 Yr. Cash Flow'!#REF!</f>
        <v>#REF!</v>
      </c>
      <c r="MZC9" s="354" t="e">
        <f>'[9]15 Yr. Cash Flow'!#REF!</f>
        <v>#REF!</v>
      </c>
      <c r="MZE9" s="354" t="e">
        <f>'[9]15 Yr. Cash Flow'!#REF!</f>
        <v>#REF!</v>
      </c>
      <c r="MZG9" s="354" t="e">
        <f>'[9]15 Yr. Cash Flow'!#REF!</f>
        <v>#REF!</v>
      </c>
      <c r="MZI9" s="354" t="e">
        <f>'[9]15 Yr. Cash Flow'!#REF!</f>
        <v>#REF!</v>
      </c>
      <c r="MZK9" s="354" t="e">
        <f>'[9]15 Yr. Cash Flow'!#REF!</f>
        <v>#REF!</v>
      </c>
      <c r="MZM9" s="354" t="e">
        <f>'[9]15 Yr. Cash Flow'!#REF!</f>
        <v>#REF!</v>
      </c>
      <c r="MZO9" s="354" t="e">
        <f>'[9]15 Yr. Cash Flow'!#REF!</f>
        <v>#REF!</v>
      </c>
      <c r="MZQ9" s="354" t="e">
        <f>'[9]15 Yr. Cash Flow'!#REF!</f>
        <v>#REF!</v>
      </c>
      <c r="MZS9" s="354" t="e">
        <f>'[9]15 Yr. Cash Flow'!#REF!</f>
        <v>#REF!</v>
      </c>
      <c r="MZU9" s="354" t="e">
        <f>'[9]15 Yr. Cash Flow'!#REF!</f>
        <v>#REF!</v>
      </c>
      <c r="MZW9" s="354" t="e">
        <f>'[9]15 Yr. Cash Flow'!#REF!</f>
        <v>#REF!</v>
      </c>
      <c r="MZY9" s="354" t="e">
        <f>'[9]15 Yr. Cash Flow'!#REF!</f>
        <v>#REF!</v>
      </c>
      <c r="NAA9" s="354" t="e">
        <f>'[9]15 Yr. Cash Flow'!#REF!</f>
        <v>#REF!</v>
      </c>
      <c r="NAC9" s="354" t="e">
        <f>'[9]15 Yr. Cash Flow'!#REF!</f>
        <v>#REF!</v>
      </c>
      <c r="NAE9" s="354" t="e">
        <f>'[9]15 Yr. Cash Flow'!#REF!</f>
        <v>#REF!</v>
      </c>
      <c r="NAG9" s="354" t="e">
        <f>'[9]15 Yr. Cash Flow'!#REF!</f>
        <v>#REF!</v>
      </c>
      <c r="NAI9" s="354" t="e">
        <f>'[9]15 Yr. Cash Flow'!#REF!</f>
        <v>#REF!</v>
      </c>
      <c r="NAK9" s="354" t="e">
        <f>'[9]15 Yr. Cash Flow'!#REF!</f>
        <v>#REF!</v>
      </c>
      <c r="NAM9" s="354" t="e">
        <f>'[9]15 Yr. Cash Flow'!#REF!</f>
        <v>#REF!</v>
      </c>
      <c r="NAO9" s="354" t="e">
        <f>'[9]15 Yr. Cash Flow'!#REF!</f>
        <v>#REF!</v>
      </c>
      <c r="NAQ9" s="354" t="e">
        <f>'[9]15 Yr. Cash Flow'!#REF!</f>
        <v>#REF!</v>
      </c>
      <c r="NAS9" s="354" t="e">
        <f>'[9]15 Yr. Cash Flow'!#REF!</f>
        <v>#REF!</v>
      </c>
      <c r="NAU9" s="354" t="e">
        <f>'[9]15 Yr. Cash Flow'!#REF!</f>
        <v>#REF!</v>
      </c>
      <c r="NAW9" s="354" t="e">
        <f>'[9]15 Yr. Cash Flow'!#REF!</f>
        <v>#REF!</v>
      </c>
      <c r="NAY9" s="354" t="e">
        <f>'[9]15 Yr. Cash Flow'!#REF!</f>
        <v>#REF!</v>
      </c>
      <c r="NBA9" s="354" t="e">
        <f>'[9]15 Yr. Cash Flow'!#REF!</f>
        <v>#REF!</v>
      </c>
      <c r="NBC9" s="354" t="e">
        <f>'[9]15 Yr. Cash Flow'!#REF!</f>
        <v>#REF!</v>
      </c>
      <c r="NBE9" s="354" t="e">
        <f>'[9]15 Yr. Cash Flow'!#REF!</f>
        <v>#REF!</v>
      </c>
      <c r="NBG9" s="354" t="e">
        <f>'[9]15 Yr. Cash Flow'!#REF!</f>
        <v>#REF!</v>
      </c>
      <c r="NBI9" s="354" t="e">
        <f>'[9]15 Yr. Cash Flow'!#REF!</f>
        <v>#REF!</v>
      </c>
      <c r="NBK9" s="354" t="e">
        <f>'[9]15 Yr. Cash Flow'!#REF!</f>
        <v>#REF!</v>
      </c>
      <c r="NBM9" s="354" t="e">
        <f>'[9]15 Yr. Cash Flow'!#REF!</f>
        <v>#REF!</v>
      </c>
      <c r="NBO9" s="354" t="e">
        <f>'[9]15 Yr. Cash Flow'!#REF!</f>
        <v>#REF!</v>
      </c>
      <c r="NBQ9" s="354" t="e">
        <f>'[9]15 Yr. Cash Flow'!#REF!</f>
        <v>#REF!</v>
      </c>
      <c r="NBS9" s="354" t="e">
        <f>'[9]15 Yr. Cash Flow'!#REF!</f>
        <v>#REF!</v>
      </c>
      <c r="NBU9" s="354" t="e">
        <f>'[9]15 Yr. Cash Flow'!#REF!</f>
        <v>#REF!</v>
      </c>
      <c r="NBW9" s="354" t="e">
        <f>'[9]15 Yr. Cash Flow'!#REF!</f>
        <v>#REF!</v>
      </c>
      <c r="NBY9" s="354" t="e">
        <f>'[9]15 Yr. Cash Flow'!#REF!</f>
        <v>#REF!</v>
      </c>
      <c r="NCA9" s="354" t="e">
        <f>'[9]15 Yr. Cash Flow'!#REF!</f>
        <v>#REF!</v>
      </c>
      <c r="NCC9" s="354" t="e">
        <f>'[9]15 Yr. Cash Flow'!#REF!</f>
        <v>#REF!</v>
      </c>
      <c r="NCE9" s="354" t="e">
        <f>'[9]15 Yr. Cash Flow'!#REF!</f>
        <v>#REF!</v>
      </c>
      <c r="NCG9" s="354" t="e">
        <f>'[9]15 Yr. Cash Flow'!#REF!</f>
        <v>#REF!</v>
      </c>
      <c r="NCI9" s="354" t="e">
        <f>'[9]15 Yr. Cash Flow'!#REF!</f>
        <v>#REF!</v>
      </c>
      <c r="NCK9" s="354" t="e">
        <f>'[9]15 Yr. Cash Flow'!#REF!</f>
        <v>#REF!</v>
      </c>
      <c r="NCM9" s="354" t="e">
        <f>'[9]15 Yr. Cash Flow'!#REF!</f>
        <v>#REF!</v>
      </c>
      <c r="NCO9" s="354" t="e">
        <f>'[9]15 Yr. Cash Flow'!#REF!</f>
        <v>#REF!</v>
      </c>
      <c r="NCQ9" s="354" t="e">
        <f>'[9]15 Yr. Cash Flow'!#REF!</f>
        <v>#REF!</v>
      </c>
      <c r="NCS9" s="354" t="e">
        <f>'[9]15 Yr. Cash Flow'!#REF!</f>
        <v>#REF!</v>
      </c>
      <c r="NCU9" s="354" t="e">
        <f>'[9]15 Yr. Cash Flow'!#REF!</f>
        <v>#REF!</v>
      </c>
      <c r="NCW9" s="354" t="e">
        <f>'[9]15 Yr. Cash Flow'!#REF!</f>
        <v>#REF!</v>
      </c>
      <c r="NCY9" s="354" t="e">
        <f>'[9]15 Yr. Cash Flow'!#REF!</f>
        <v>#REF!</v>
      </c>
      <c r="NDA9" s="354" t="e">
        <f>'[9]15 Yr. Cash Flow'!#REF!</f>
        <v>#REF!</v>
      </c>
      <c r="NDC9" s="354" t="e">
        <f>'[9]15 Yr. Cash Flow'!#REF!</f>
        <v>#REF!</v>
      </c>
      <c r="NDE9" s="354" t="e">
        <f>'[9]15 Yr. Cash Flow'!#REF!</f>
        <v>#REF!</v>
      </c>
      <c r="NDG9" s="354" t="e">
        <f>'[9]15 Yr. Cash Flow'!#REF!</f>
        <v>#REF!</v>
      </c>
      <c r="NDI9" s="354" t="e">
        <f>'[9]15 Yr. Cash Flow'!#REF!</f>
        <v>#REF!</v>
      </c>
      <c r="NDK9" s="354" t="e">
        <f>'[9]15 Yr. Cash Flow'!#REF!</f>
        <v>#REF!</v>
      </c>
      <c r="NDM9" s="354" t="e">
        <f>'[9]15 Yr. Cash Flow'!#REF!</f>
        <v>#REF!</v>
      </c>
      <c r="NDO9" s="354" t="e">
        <f>'[9]15 Yr. Cash Flow'!#REF!</f>
        <v>#REF!</v>
      </c>
      <c r="NDQ9" s="354" t="e">
        <f>'[9]15 Yr. Cash Flow'!#REF!</f>
        <v>#REF!</v>
      </c>
      <c r="NDS9" s="354" t="e">
        <f>'[9]15 Yr. Cash Flow'!#REF!</f>
        <v>#REF!</v>
      </c>
      <c r="NDU9" s="354" t="e">
        <f>'[9]15 Yr. Cash Flow'!#REF!</f>
        <v>#REF!</v>
      </c>
      <c r="NDW9" s="354" t="e">
        <f>'[9]15 Yr. Cash Flow'!#REF!</f>
        <v>#REF!</v>
      </c>
      <c r="NDY9" s="354" t="e">
        <f>'[9]15 Yr. Cash Flow'!#REF!</f>
        <v>#REF!</v>
      </c>
      <c r="NEA9" s="354" t="e">
        <f>'[9]15 Yr. Cash Flow'!#REF!</f>
        <v>#REF!</v>
      </c>
      <c r="NEC9" s="354" t="e">
        <f>'[9]15 Yr. Cash Flow'!#REF!</f>
        <v>#REF!</v>
      </c>
      <c r="NEE9" s="354" t="e">
        <f>'[9]15 Yr. Cash Flow'!#REF!</f>
        <v>#REF!</v>
      </c>
      <c r="NEG9" s="354" t="e">
        <f>'[9]15 Yr. Cash Flow'!#REF!</f>
        <v>#REF!</v>
      </c>
      <c r="NEI9" s="354" t="e">
        <f>'[9]15 Yr. Cash Flow'!#REF!</f>
        <v>#REF!</v>
      </c>
      <c r="NEK9" s="354" t="e">
        <f>'[9]15 Yr. Cash Flow'!#REF!</f>
        <v>#REF!</v>
      </c>
      <c r="NEM9" s="354" t="e">
        <f>'[9]15 Yr. Cash Flow'!#REF!</f>
        <v>#REF!</v>
      </c>
      <c r="NEO9" s="354" t="e">
        <f>'[9]15 Yr. Cash Flow'!#REF!</f>
        <v>#REF!</v>
      </c>
      <c r="NEQ9" s="354" t="e">
        <f>'[9]15 Yr. Cash Flow'!#REF!</f>
        <v>#REF!</v>
      </c>
      <c r="NES9" s="354" t="e">
        <f>'[9]15 Yr. Cash Flow'!#REF!</f>
        <v>#REF!</v>
      </c>
      <c r="NEU9" s="354" t="e">
        <f>'[9]15 Yr. Cash Flow'!#REF!</f>
        <v>#REF!</v>
      </c>
      <c r="NEW9" s="354" t="e">
        <f>'[9]15 Yr. Cash Flow'!#REF!</f>
        <v>#REF!</v>
      </c>
      <c r="NEY9" s="354" t="e">
        <f>'[9]15 Yr. Cash Flow'!#REF!</f>
        <v>#REF!</v>
      </c>
      <c r="NFA9" s="354" t="e">
        <f>'[9]15 Yr. Cash Flow'!#REF!</f>
        <v>#REF!</v>
      </c>
      <c r="NFC9" s="354" t="e">
        <f>'[9]15 Yr. Cash Flow'!#REF!</f>
        <v>#REF!</v>
      </c>
      <c r="NFE9" s="354" t="e">
        <f>'[9]15 Yr. Cash Flow'!#REF!</f>
        <v>#REF!</v>
      </c>
      <c r="NFG9" s="354" t="e">
        <f>'[9]15 Yr. Cash Flow'!#REF!</f>
        <v>#REF!</v>
      </c>
      <c r="NFI9" s="354" t="e">
        <f>'[9]15 Yr. Cash Flow'!#REF!</f>
        <v>#REF!</v>
      </c>
      <c r="NFK9" s="354" t="e">
        <f>'[9]15 Yr. Cash Flow'!#REF!</f>
        <v>#REF!</v>
      </c>
      <c r="NFM9" s="354" t="e">
        <f>'[9]15 Yr. Cash Flow'!#REF!</f>
        <v>#REF!</v>
      </c>
      <c r="NFO9" s="354" t="e">
        <f>'[9]15 Yr. Cash Flow'!#REF!</f>
        <v>#REF!</v>
      </c>
      <c r="NFQ9" s="354" t="e">
        <f>'[9]15 Yr. Cash Flow'!#REF!</f>
        <v>#REF!</v>
      </c>
      <c r="NFS9" s="354" t="e">
        <f>'[9]15 Yr. Cash Flow'!#REF!</f>
        <v>#REF!</v>
      </c>
      <c r="NFU9" s="354" t="e">
        <f>'[9]15 Yr. Cash Flow'!#REF!</f>
        <v>#REF!</v>
      </c>
      <c r="NFW9" s="354" t="e">
        <f>'[9]15 Yr. Cash Flow'!#REF!</f>
        <v>#REF!</v>
      </c>
      <c r="NFY9" s="354" t="e">
        <f>'[9]15 Yr. Cash Flow'!#REF!</f>
        <v>#REF!</v>
      </c>
      <c r="NGA9" s="354" t="e">
        <f>'[9]15 Yr. Cash Flow'!#REF!</f>
        <v>#REF!</v>
      </c>
      <c r="NGC9" s="354" t="e">
        <f>'[9]15 Yr. Cash Flow'!#REF!</f>
        <v>#REF!</v>
      </c>
      <c r="NGE9" s="354" t="e">
        <f>'[9]15 Yr. Cash Flow'!#REF!</f>
        <v>#REF!</v>
      </c>
      <c r="NGG9" s="354" t="e">
        <f>'[9]15 Yr. Cash Flow'!#REF!</f>
        <v>#REF!</v>
      </c>
      <c r="NGI9" s="354" t="e">
        <f>'[9]15 Yr. Cash Flow'!#REF!</f>
        <v>#REF!</v>
      </c>
      <c r="NGK9" s="354" t="e">
        <f>'[9]15 Yr. Cash Flow'!#REF!</f>
        <v>#REF!</v>
      </c>
      <c r="NGM9" s="354" t="e">
        <f>'[9]15 Yr. Cash Flow'!#REF!</f>
        <v>#REF!</v>
      </c>
      <c r="NGO9" s="354" t="e">
        <f>'[9]15 Yr. Cash Flow'!#REF!</f>
        <v>#REF!</v>
      </c>
      <c r="NGQ9" s="354" t="e">
        <f>'[9]15 Yr. Cash Flow'!#REF!</f>
        <v>#REF!</v>
      </c>
      <c r="NGS9" s="354" t="e">
        <f>'[9]15 Yr. Cash Flow'!#REF!</f>
        <v>#REF!</v>
      </c>
      <c r="NGU9" s="354" t="e">
        <f>'[9]15 Yr. Cash Flow'!#REF!</f>
        <v>#REF!</v>
      </c>
      <c r="NGW9" s="354" t="e">
        <f>'[9]15 Yr. Cash Flow'!#REF!</f>
        <v>#REF!</v>
      </c>
      <c r="NGY9" s="354" t="e">
        <f>'[9]15 Yr. Cash Flow'!#REF!</f>
        <v>#REF!</v>
      </c>
      <c r="NHA9" s="354" t="e">
        <f>'[9]15 Yr. Cash Flow'!#REF!</f>
        <v>#REF!</v>
      </c>
      <c r="NHC9" s="354" t="e">
        <f>'[9]15 Yr. Cash Flow'!#REF!</f>
        <v>#REF!</v>
      </c>
      <c r="NHE9" s="354" t="e">
        <f>'[9]15 Yr. Cash Flow'!#REF!</f>
        <v>#REF!</v>
      </c>
      <c r="NHG9" s="354" t="e">
        <f>'[9]15 Yr. Cash Flow'!#REF!</f>
        <v>#REF!</v>
      </c>
      <c r="NHI9" s="354" t="e">
        <f>'[9]15 Yr. Cash Flow'!#REF!</f>
        <v>#REF!</v>
      </c>
      <c r="NHK9" s="354" t="e">
        <f>'[9]15 Yr. Cash Flow'!#REF!</f>
        <v>#REF!</v>
      </c>
      <c r="NHM9" s="354" t="e">
        <f>'[9]15 Yr. Cash Flow'!#REF!</f>
        <v>#REF!</v>
      </c>
      <c r="NHO9" s="354" t="e">
        <f>'[9]15 Yr. Cash Flow'!#REF!</f>
        <v>#REF!</v>
      </c>
      <c r="NHQ9" s="354" t="e">
        <f>'[9]15 Yr. Cash Flow'!#REF!</f>
        <v>#REF!</v>
      </c>
      <c r="NHS9" s="354" t="e">
        <f>'[9]15 Yr. Cash Flow'!#REF!</f>
        <v>#REF!</v>
      </c>
      <c r="NHU9" s="354" t="e">
        <f>'[9]15 Yr. Cash Flow'!#REF!</f>
        <v>#REF!</v>
      </c>
      <c r="NHW9" s="354" t="e">
        <f>'[9]15 Yr. Cash Flow'!#REF!</f>
        <v>#REF!</v>
      </c>
      <c r="NHY9" s="354" t="e">
        <f>'[9]15 Yr. Cash Flow'!#REF!</f>
        <v>#REF!</v>
      </c>
      <c r="NIA9" s="354" t="e">
        <f>'[9]15 Yr. Cash Flow'!#REF!</f>
        <v>#REF!</v>
      </c>
      <c r="NIC9" s="354" t="e">
        <f>'[9]15 Yr. Cash Flow'!#REF!</f>
        <v>#REF!</v>
      </c>
      <c r="NIE9" s="354" t="e">
        <f>'[9]15 Yr. Cash Flow'!#REF!</f>
        <v>#REF!</v>
      </c>
      <c r="NIG9" s="354" t="e">
        <f>'[9]15 Yr. Cash Flow'!#REF!</f>
        <v>#REF!</v>
      </c>
      <c r="NII9" s="354" t="e">
        <f>'[9]15 Yr. Cash Flow'!#REF!</f>
        <v>#REF!</v>
      </c>
      <c r="NIK9" s="354" t="e">
        <f>'[9]15 Yr. Cash Flow'!#REF!</f>
        <v>#REF!</v>
      </c>
      <c r="NIM9" s="354" t="e">
        <f>'[9]15 Yr. Cash Flow'!#REF!</f>
        <v>#REF!</v>
      </c>
      <c r="NIO9" s="354" t="e">
        <f>'[9]15 Yr. Cash Flow'!#REF!</f>
        <v>#REF!</v>
      </c>
      <c r="NIQ9" s="354" t="e">
        <f>'[9]15 Yr. Cash Flow'!#REF!</f>
        <v>#REF!</v>
      </c>
      <c r="NIS9" s="354" t="e">
        <f>'[9]15 Yr. Cash Flow'!#REF!</f>
        <v>#REF!</v>
      </c>
      <c r="NIU9" s="354" t="e">
        <f>'[9]15 Yr. Cash Flow'!#REF!</f>
        <v>#REF!</v>
      </c>
      <c r="NIW9" s="354" t="e">
        <f>'[9]15 Yr. Cash Flow'!#REF!</f>
        <v>#REF!</v>
      </c>
      <c r="NIY9" s="354" t="e">
        <f>'[9]15 Yr. Cash Flow'!#REF!</f>
        <v>#REF!</v>
      </c>
      <c r="NJA9" s="354" t="e">
        <f>'[9]15 Yr. Cash Flow'!#REF!</f>
        <v>#REF!</v>
      </c>
      <c r="NJC9" s="354" t="e">
        <f>'[9]15 Yr. Cash Flow'!#REF!</f>
        <v>#REF!</v>
      </c>
      <c r="NJE9" s="354" t="e">
        <f>'[9]15 Yr. Cash Flow'!#REF!</f>
        <v>#REF!</v>
      </c>
      <c r="NJG9" s="354" t="e">
        <f>'[9]15 Yr. Cash Flow'!#REF!</f>
        <v>#REF!</v>
      </c>
      <c r="NJI9" s="354" t="e">
        <f>'[9]15 Yr. Cash Flow'!#REF!</f>
        <v>#REF!</v>
      </c>
      <c r="NJK9" s="354" t="e">
        <f>'[9]15 Yr. Cash Flow'!#REF!</f>
        <v>#REF!</v>
      </c>
      <c r="NJM9" s="354" t="e">
        <f>'[9]15 Yr. Cash Flow'!#REF!</f>
        <v>#REF!</v>
      </c>
      <c r="NJO9" s="354" t="e">
        <f>'[9]15 Yr. Cash Flow'!#REF!</f>
        <v>#REF!</v>
      </c>
      <c r="NJQ9" s="354" t="e">
        <f>'[9]15 Yr. Cash Flow'!#REF!</f>
        <v>#REF!</v>
      </c>
      <c r="NJS9" s="354" t="e">
        <f>'[9]15 Yr. Cash Flow'!#REF!</f>
        <v>#REF!</v>
      </c>
      <c r="NJU9" s="354" t="e">
        <f>'[9]15 Yr. Cash Flow'!#REF!</f>
        <v>#REF!</v>
      </c>
      <c r="NJW9" s="354" t="e">
        <f>'[9]15 Yr. Cash Flow'!#REF!</f>
        <v>#REF!</v>
      </c>
      <c r="NJY9" s="354" t="e">
        <f>'[9]15 Yr. Cash Flow'!#REF!</f>
        <v>#REF!</v>
      </c>
      <c r="NKA9" s="354" t="e">
        <f>'[9]15 Yr. Cash Flow'!#REF!</f>
        <v>#REF!</v>
      </c>
      <c r="NKC9" s="354" t="e">
        <f>'[9]15 Yr. Cash Flow'!#REF!</f>
        <v>#REF!</v>
      </c>
      <c r="NKE9" s="354" t="e">
        <f>'[9]15 Yr. Cash Flow'!#REF!</f>
        <v>#REF!</v>
      </c>
      <c r="NKG9" s="354" t="e">
        <f>'[9]15 Yr. Cash Flow'!#REF!</f>
        <v>#REF!</v>
      </c>
      <c r="NKI9" s="354" t="e">
        <f>'[9]15 Yr. Cash Flow'!#REF!</f>
        <v>#REF!</v>
      </c>
      <c r="NKK9" s="354" t="e">
        <f>'[9]15 Yr. Cash Flow'!#REF!</f>
        <v>#REF!</v>
      </c>
      <c r="NKM9" s="354" t="e">
        <f>'[9]15 Yr. Cash Flow'!#REF!</f>
        <v>#REF!</v>
      </c>
      <c r="NKO9" s="354" t="e">
        <f>'[9]15 Yr. Cash Flow'!#REF!</f>
        <v>#REF!</v>
      </c>
      <c r="NKQ9" s="354" t="e">
        <f>'[9]15 Yr. Cash Flow'!#REF!</f>
        <v>#REF!</v>
      </c>
      <c r="NKS9" s="354" t="e">
        <f>'[9]15 Yr. Cash Flow'!#REF!</f>
        <v>#REF!</v>
      </c>
      <c r="NKU9" s="354" t="e">
        <f>'[9]15 Yr. Cash Flow'!#REF!</f>
        <v>#REF!</v>
      </c>
      <c r="NKW9" s="354" t="e">
        <f>'[9]15 Yr. Cash Flow'!#REF!</f>
        <v>#REF!</v>
      </c>
      <c r="NKY9" s="354" t="e">
        <f>'[9]15 Yr. Cash Flow'!#REF!</f>
        <v>#REF!</v>
      </c>
      <c r="NLA9" s="354" t="e">
        <f>'[9]15 Yr. Cash Flow'!#REF!</f>
        <v>#REF!</v>
      </c>
      <c r="NLC9" s="354" t="e">
        <f>'[9]15 Yr. Cash Flow'!#REF!</f>
        <v>#REF!</v>
      </c>
      <c r="NLE9" s="354" t="e">
        <f>'[9]15 Yr. Cash Flow'!#REF!</f>
        <v>#REF!</v>
      </c>
      <c r="NLG9" s="354" t="e">
        <f>'[9]15 Yr. Cash Flow'!#REF!</f>
        <v>#REF!</v>
      </c>
      <c r="NLI9" s="354" t="e">
        <f>'[9]15 Yr. Cash Flow'!#REF!</f>
        <v>#REF!</v>
      </c>
      <c r="NLK9" s="354" t="e">
        <f>'[9]15 Yr. Cash Flow'!#REF!</f>
        <v>#REF!</v>
      </c>
      <c r="NLM9" s="354" t="e">
        <f>'[9]15 Yr. Cash Flow'!#REF!</f>
        <v>#REF!</v>
      </c>
      <c r="NLO9" s="354" t="e">
        <f>'[9]15 Yr. Cash Flow'!#REF!</f>
        <v>#REF!</v>
      </c>
      <c r="NLQ9" s="354" t="e">
        <f>'[9]15 Yr. Cash Flow'!#REF!</f>
        <v>#REF!</v>
      </c>
      <c r="NLS9" s="354" t="e">
        <f>'[9]15 Yr. Cash Flow'!#REF!</f>
        <v>#REF!</v>
      </c>
      <c r="NLU9" s="354" t="e">
        <f>'[9]15 Yr. Cash Flow'!#REF!</f>
        <v>#REF!</v>
      </c>
      <c r="NLW9" s="354" t="e">
        <f>'[9]15 Yr. Cash Flow'!#REF!</f>
        <v>#REF!</v>
      </c>
      <c r="NLY9" s="354" t="e">
        <f>'[9]15 Yr. Cash Flow'!#REF!</f>
        <v>#REF!</v>
      </c>
      <c r="NMA9" s="354" t="e">
        <f>'[9]15 Yr. Cash Flow'!#REF!</f>
        <v>#REF!</v>
      </c>
      <c r="NMC9" s="354" t="e">
        <f>'[9]15 Yr. Cash Flow'!#REF!</f>
        <v>#REF!</v>
      </c>
      <c r="NME9" s="354" t="e">
        <f>'[9]15 Yr. Cash Flow'!#REF!</f>
        <v>#REF!</v>
      </c>
      <c r="NMG9" s="354" t="e">
        <f>'[9]15 Yr. Cash Flow'!#REF!</f>
        <v>#REF!</v>
      </c>
      <c r="NMI9" s="354" t="e">
        <f>'[9]15 Yr. Cash Flow'!#REF!</f>
        <v>#REF!</v>
      </c>
      <c r="NMK9" s="354" t="e">
        <f>'[9]15 Yr. Cash Flow'!#REF!</f>
        <v>#REF!</v>
      </c>
      <c r="NMM9" s="354" t="e">
        <f>'[9]15 Yr. Cash Flow'!#REF!</f>
        <v>#REF!</v>
      </c>
      <c r="NMO9" s="354" t="e">
        <f>'[9]15 Yr. Cash Flow'!#REF!</f>
        <v>#REF!</v>
      </c>
      <c r="NMQ9" s="354" t="e">
        <f>'[9]15 Yr. Cash Flow'!#REF!</f>
        <v>#REF!</v>
      </c>
      <c r="NMS9" s="354" t="e">
        <f>'[9]15 Yr. Cash Flow'!#REF!</f>
        <v>#REF!</v>
      </c>
      <c r="NMU9" s="354" t="e">
        <f>'[9]15 Yr. Cash Flow'!#REF!</f>
        <v>#REF!</v>
      </c>
      <c r="NMW9" s="354" t="e">
        <f>'[9]15 Yr. Cash Flow'!#REF!</f>
        <v>#REF!</v>
      </c>
      <c r="NMY9" s="354" t="e">
        <f>'[9]15 Yr. Cash Flow'!#REF!</f>
        <v>#REF!</v>
      </c>
      <c r="NNA9" s="354" t="e">
        <f>'[9]15 Yr. Cash Flow'!#REF!</f>
        <v>#REF!</v>
      </c>
      <c r="NNC9" s="354" t="e">
        <f>'[9]15 Yr. Cash Flow'!#REF!</f>
        <v>#REF!</v>
      </c>
      <c r="NNE9" s="354" t="e">
        <f>'[9]15 Yr. Cash Flow'!#REF!</f>
        <v>#REF!</v>
      </c>
      <c r="NNG9" s="354" t="e">
        <f>'[9]15 Yr. Cash Flow'!#REF!</f>
        <v>#REF!</v>
      </c>
      <c r="NNI9" s="354" t="e">
        <f>'[9]15 Yr. Cash Flow'!#REF!</f>
        <v>#REF!</v>
      </c>
      <c r="NNK9" s="354" t="e">
        <f>'[9]15 Yr. Cash Flow'!#REF!</f>
        <v>#REF!</v>
      </c>
      <c r="NNM9" s="354" t="e">
        <f>'[9]15 Yr. Cash Flow'!#REF!</f>
        <v>#REF!</v>
      </c>
      <c r="NNO9" s="354" t="e">
        <f>'[9]15 Yr. Cash Flow'!#REF!</f>
        <v>#REF!</v>
      </c>
      <c r="NNQ9" s="354" t="e">
        <f>'[9]15 Yr. Cash Flow'!#REF!</f>
        <v>#REF!</v>
      </c>
      <c r="NNS9" s="354" t="e">
        <f>'[9]15 Yr. Cash Flow'!#REF!</f>
        <v>#REF!</v>
      </c>
      <c r="NNU9" s="354" t="e">
        <f>'[9]15 Yr. Cash Flow'!#REF!</f>
        <v>#REF!</v>
      </c>
      <c r="NNW9" s="354" t="e">
        <f>'[9]15 Yr. Cash Flow'!#REF!</f>
        <v>#REF!</v>
      </c>
      <c r="NNY9" s="354" t="e">
        <f>'[9]15 Yr. Cash Flow'!#REF!</f>
        <v>#REF!</v>
      </c>
      <c r="NOA9" s="354" t="e">
        <f>'[9]15 Yr. Cash Flow'!#REF!</f>
        <v>#REF!</v>
      </c>
      <c r="NOC9" s="354" t="e">
        <f>'[9]15 Yr. Cash Flow'!#REF!</f>
        <v>#REF!</v>
      </c>
      <c r="NOE9" s="354" t="e">
        <f>'[9]15 Yr. Cash Flow'!#REF!</f>
        <v>#REF!</v>
      </c>
      <c r="NOG9" s="354" t="e">
        <f>'[9]15 Yr. Cash Flow'!#REF!</f>
        <v>#REF!</v>
      </c>
      <c r="NOI9" s="354" t="e">
        <f>'[9]15 Yr. Cash Flow'!#REF!</f>
        <v>#REF!</v>
      </c>
      <c r="NOK9" s="354" t="e">
        <f>'[9]15 Yr. Cash Flow'!#REF!</f>
        <v>#REF!</v>
      </c>
      <c r="NOM9" s="354" t="e">
        <f>'[9]15 Yr. Cash Flow'!#REF!</f>
        <v>#REF!</v>
      </c>
      <c r="NOO9" s="354" t="e">
        <f>'[9]15 Yr. Cash Flow'!#REF!</f>
        <v>#REF!</v>
      </c>
      <c r="NOQ9" s="354" t="e">
        <f>'[9]15 Yr. Cash Flow'!#REF!</f>
        <v>#REF!</v>
      </c>
      <c r="NOS9" s="354" t="e">
        <f>'[9]15 Yr. Cash Flow'!#REF!</f>
        <v>#REF!</v>
      </c>
      <c r="NOU9" s="354" t="e">
        <f>'[9]15 Yr. Cash Flow'!#REF!</f>
        <v>#REF!</v>
      </c>
      <c r="NOW9" s="354" t="e">
        <f>'[9]15 Yr. Cash Flow'!#REF!</f>
        <v>#REF!</v>
      </c>
      <c r="NOY9" s="354" t="e">
        <f>'[9]15 Yr. Cash Flow'!#REF!</f>
        <v>#REF!</v>
      </c>
      <c r="NPA9" s="354" t="e">
        <f>'[9]15 Yr. Cash Flow'!#REF!</f>
        <v>#REF!</v>
      </c>
      <c r="NPC9" s="354" t="e">
        <f>'[9]15 Yr. Cash Flow'!#REF!</f>
        <v>#REF!</v>
      </c>
      <c r="NPE9" s="354" t="e">
        <f>'[9]15 Yr. Cash Flow'!#REF!</f>
        <v>#REF!</v>
      </c>
      <c r="NPG9" s="354" t="e">
        <f>'[9]15 Yr. Cash Flow'!#REF!</f>
        <v>#REF!</v>
      </c>
      <c r="NPI9" s="354" t="e">
        <f>'[9]15 Yr. Cash Flow'!#REF!</f>
        <v>#REF!</v>
      </c>
      <c r="NPK9" s="354" t="e">
        <f>'[9]15 Yr. Cash Flow'!#REF!</f>
        <v>#REF!</v>
      </c>
      <c r="NPM9" s="354" t="e">
        <f>'[9]15 Yr. Cash Flow'!#REF!</f>
        <v>#REF!</v>
      </c>
      <c r="NPO9" s="354" t="e">
        <f>'[9]15 Yr. Cash Flow'!#REF!</f>
        <v>#REF!</v>
      </c>
      <c r="NPQ9" s="354" t="e">
        <f>'[9]15 Yr. Cash Flow'!#REF!</f>
        <v>#REF!</v>
      </c>
      <c r="NPS9" s="354" t="e">
        <f>'[9]15 Yr. Cash Flow'!#REF!</f>
        <v>#REF!</v>
      </c>
      <c r="NPU9" s="354" t="e">
        <f>'[9]15 Yr. Cash Flow'!#REF!</f>
        <v>#REF!</v>
      </c>
      <c r="NPW9" s="354" t="e">
        <f>'[9]15 Yr. Cash Flow'!#REF!</f>
        <v>#REF!</v>
      </c>
      <c r="NPY9" s="354" t="e">
        <f>'[9]15 Yr. Cash Flow'!#REF!</f>
        <v>#REF!</v>
      </c>
      <c r="NQA9" s="354" t="e">
        <f>'[9]15 Yr. Cash Flow'!#REF!</f>
        <v>#REF!</v>
      </c>
      <c r="NQC9" s="354" t="e">
        <f>'[9]15 Yr. Cash Flow'!#REF!</f>
        <v>#REF!</v>
      </c>
      <c r="NQE9" s="354" t="e">
        <f>'[9]15 Yr. Cash Flow'!#REF!</f>
        <v>#REF!</v>
      </c>
      <c r="NQG9" s="354" t="e">
        <f>'[9]15 Yr. Cash Flow'!#REF!</f>
        <v>#REF!</v>
      </c>
      <c r="NQI9" s="354" t="e">
        <f>'[9]15 Yr. Cash Flow'!#REF!</f>
        <v>#REF!</v>
      </c>
      <c r="NQK9" s="354" t="e">
        <f>'[9]15 Yr. Cash Flow'!#REF!</f>
        <v>#REF!</v>
      </c>
      <c r="NQM9" s="354" t="e">
        <f>'[9]15 Yr. Cash Flow'!#REF!</f>
        <v>#REF!</v>
      </c>
      <c r="NQO9" s="354" t="e">
        <f>'[9]15 Yr. Cash Flow'!#REF!</f>
        <v>#REF!</v>
      </c>
      <c r="NQQ9" s="354" t="e">
        <f>'[9]15 Yr. Cash Flow'!#REF!</f>
        <v>#REF!</v>
      </c>
      <c r="NQS9" s="354" t="e">
        <f>'[9]15 Yr. Cash Flow'!#REF!</f>
        <v>#REF!</v>
      </c>
      <c r="NQU9" s="354" t="e">
        <f>'[9]15 Yr. Cash Flow'!#REF!</f>
        <v>#REF!</v>
      </c>
      <c r="NQW9" s="354" t="e">
        <f>'[9]15 Yr. Cash Flow'!#REF!</f>
        <v>#REF!</v>
      </c>
      <c r="NQY9" s="354" t="e">
        <f>'[9]15 Yr. Cash Flow'!#REF!</f>
        <v>#REF!</v>
      </c>
      <c r="NRA9" s="354" t="e">
        <f>'[9]15 Yr. Cash Flow'!#REF!</f>
        <v>#REF!</v>
      </c>
      <c r="NRC9" s="354" t="e">
        <f>'[9]15 Yr. Cash Flow'!#REF!</f>
        <v>#REF!</v>
      </c>
      <c r="NRE9" s="354" t="e">
        <f>'[9]15 Yr. Cash Flow'!#REF!</f>
        <v>#REF!</v>
      </c>
      <c r="NRG9" s="354" t="e">
        <f>'[9]15 Yr. Cash Flow'!#REF!</f>
        <v>#REF!</v>
      </c>
      <c r="NRI9" s="354" t="e">
        <f>'[9]15 Yr. Cash Flow'!#REF!</f>
        <v>#REF!</v>
      </c>
      <c r="NRK9" s="354" t="e">
        <f>'[9]15 Yr. Cash Flow'!#REF!</f>
        <v>#REF!</v>
      </c>
      <c r="NRM9" s="354" t="e">
        <f>'[9]15 Yr. Cash Flow'!#REF!</f>
        <v>#REF!</v>
      </c>
      <c r="NRO9" s="354" t="e">
        <f>'[9]15 Yr. Cash Flow'!#REF!</f>
        <v>#REF!</v>
      </c>
      <c r="NRQ9" s="354" t="e">
        <f>'[9]15 Yr. Cash Flow'!#REF!</f>
        <v>#REF!</v>
      </c>
      <c r="NRS9" s="354" t="e">
        <f>'[9]15 Yr. Cash Flow'!#REF!</f>
        <v>#REF!</v>
      </c>
      <c r="NRU9" s="354" t="e">
        <f>'[9]15 Yr. Cash Flow'!#REF!</f>
        <v>#REF!</v>
      </c>
      <c r="NRW9" s="354" t="e">
        <f>'[9]15 Yr. Cash Flow'!#REF!</f>
        <v>#REF!</v>
      </c>
      <c r="NRY9" s="354" t="e">
        <f>'[9]15 Yr. Cash Flow'!#REF!</f>
        <v>#REF!</v>
      </c>
      <c r="NSA9" s="354" t="e">
        <f>'[9]15 Yr. Cash Flow'!#REF!</f>
        <v>#REF!</v>
      </c>
      <c r="NSC9" s="354" t="e">
        <f>'[9]15 Yr. Cash Flow'!#REF!</f>
        <v>#REF!</v>
      </c>
      <c r="NSE9" s="354" t="e">
        <f>'[9]15 Yr. Cash Flow'!#REF!</f>
        <v>#REF!</v>
      </c>
      <c r="NSG9" s="354" t="e">
        <f>'[9]15 Yr. Cash Flow'!#REF!</f>
        <v>#REF!</v>
      </c>
      <c r="NSI9" s="354" t="e">
        <f>'[9]15 Yr. Cash Flow'!#REF!</f>
        <v>#REF!</v>
      </c>
      <c r="NSK9" s="354" t="e">
        <f>'[9]15 Yr. Cash Flow'!#REF!</f>
        <v>#REF!</v>
      </c>
      <c r="NSM9" s="354" t="e">
        <f>'[9]15 Yr. Cash Flow'!#REF!</f>
        <v>#REF!</v>
      </c>
      <c r="NSO9" s="354" t="e">
        <f>'[9]15 Yr. Cash Flow'!#REF!</f>
        <v>#REF!</v>
      </c>
      <c r="NSQ9" s="354" t="e">
        <f>'[9]15 Yr. Cash Flow'!#REF!</f>
        <v>#REF!</v>
      </c>
      <c r="NSS9" s="354" t="e">
        <f>'[9]15 Yr. Cash Flow'!#REF!</f>
        <v>#REF!</v>
      </c>
      <c r="NSU9" s="354" t="e">
        <f>'[9]15 Yr. Cash Flow'!#REF!</f>
        <v>#REF!</v>
      </c>
      <c r="NSW9" s="354" t="e">
        <f>'[9]15 Yr. Cash Flow'!#REF!</f>
        <v>#REF!</v>
      </c>
      <c r="NSY9" s="354" t="e">
        <f>'[9]15 Yr. Cash Flow'!#REF!</f>
        <v>#REF!</v>
      </c>
      <c r="NTA9" s="354" t="e">
        <f>'[9]15 Yr. Cash Flow'!#REF!</f>
        <v>#REF!</v>
      </c>
      <c r="NTC9" s="354" t="e">
        <f>'[9]15 Yr. Cash Flow'!#REF!</f>
        <v>#REF!</v>
      </c>
      <c r="NTE9" s="354" t="e">
        <f>'[9]15 Yr. Cash Flow'!#REF!</f>
        <v>#REF!</v>
      </c>
      <c r="NTG9" s="354" t="e">
        <f>'[9]15 Yr. Cash Flow'!#REF!</f>
        <v>#REF!</v>
      </c>
      <c r="NTI9" s="354" t="e">
        <f>'[9]15 Yr. Cash Flow'!#REF!</f>
        <v>#REF!</v>
      </c>
      <c r="NTK9" s="354" t="e">
        <f>'[9]15 Yr. Cash Flow'!#REF!</f>
        <v>#REF!</v>
      </c>
      <c r="NTM9" s="354" t="e">
        <f>'[9]15 Yr. Cash Flow'!#REF!</f>
        <v>#REF!</v>
      </c>
      <c r="NTO9" s="354" t="e">
        <f>'[9]15 Yr. Cash Flow'!#REF!</f>
        <v>#REF!</v>
      </c>
      <c r="NTQ9" s="354" t="e">
        <f>'[9]15 Yr. Cash Flow'!#REF!</f>
        <v>#REF!</v>
      </c>
      <c r="NTS9" s="354" t="e">
        <f>'[9]15 Yr. Cash Flow'!#REF!</f>
        <v>#REF!</v>
      </c>
      <c r="NTU9" s="354" t="e">
        <f>'[9]15 Yr. Cash Flow'!#REF!</f>
        <v>#REF!</v>
      </c>
      <c r="NTW9" s="354" t="e">
        <f>'[9]15 Yr. Cash Flow'!#REF!</f>
        <v>#REF!</v>
      </c>
      <c r="NTY9" s="354" t="e">
        <f>'[9]15 Yr. Cash Flow'!#REF!</f>
        <v>#REF!</v>
      </c>
      <c r="NUA9" s="354" t="e">
        <f>'[9]15 Yr. Cash Flow'!#REF!</f>
        <v>#REF!</v>
      </c>
      <c r="NUC9" s="354" t="e">
        <f>'[9]15 Yr. Cash Flow'!#REF!</f>
        <v>#REF!</v>
      </c>
      <c r="NUE9" s="354" t="e">
        <f>'[9]15 Yr. Cash Flow'!#REF!</f>
        <v>#REF!</v>
      </c>
      <c r="NUG9" s="354" t="e">
        <f>'[9]15 Yr. Cash Flow'!#REF!</f>
        <v>#REF!</v>
      </c>
      <c r="NUI9" s="354" t="e">
        <f>'[9]15 Yr. Cash Flow'!#REF!</f>
        <v>#REF!</v>
      </c>
      <c r="NUK9" s="354" t="e">
        <f>'[9]15 Yr. Cash Flow'!#REF!</f>
        <v>#REF!</v>
      </c>
      <c r="NUM9" s="354" t="e">
        <f>'[9]15 Yr. Cash Flow'!#REF!</f>
        <v>#REF!</v>
      </c>
      <c r="NUO9" s="354" t="e">
        <f>'[9]15 Yr. Cash Flow'!#REF!</f>
        <v>#REF!</v>
      </c>
      <c r="NUQ9" s="354" t="e">
        <f>'[9]15 Yr. Cash Flow'!#REF!</f>
        <v>#REF!</v>
      </c>
      <c r="NUS9" s="354" t="e">
        <f>'[9]15 Yr. Cash Flow'!#REF!</f>
        <v>#REF!</v>
      </c>
      <c r="NUU9" s="354" t="e">
        <f>'[9]15 Yr. Cash Flow'!#REF!</f>
        <v>#REF!</v>
      </c>
      <c r="NUW9" s="354" t="e">
        <f>'[9]15 Yr. Cash Flow'!#REF!</f>
        <v>#REF!</v>
      </c>
      <c r="NUY9" s="354" t="e">
        <f>'[9]15 Yr. Cash Flow'!#REF!</f>
        <v>#REF!</v>
      </c>
      <c r="NVA9" s="354" t="e">
        <f>'[9]15 Yr. Cash Flow'!#REF!</f>
        <v>#REF!</v>
      </c>
      <c r="NVC9" s="354" t="e">
        <f>'[9]15 Yr. Cash Flow'!#REF!</f>
        <v>#REF!</v>
      </c>
      <c r="NVE9" s="354" t="e">
        <f>'[9]15 Yr. Cash Flow'!#REF!</f>
        <v>#REF!</v>
      </c>
      <c r="NVG9" s="354" t="e">
        <f>'[9]15 Yr. Cash Flow'!#REF!</f>
        <v>#REF!</v>
      </c>
      <c r="NVI9" s="354" t="e">
        <f>'[9]15 Yr. Cash Flow'!#REF!</f>
        <v>#REF!</v>
      </c>
      <c r="NVK9" s="354" t="e">
        <f>'[9]15 Yr. Cash Flow'!#REF!</f>
        <v>#REF!</v>
      </c>
      <c r="NVM9" s="354" t="e">
        <f>'[9]15 Yr. Cash Flow'!#REF!</f>
        <v>#REF!</v>
      </c>
      <c r="NVO9" s="354" t="e">
        <f>'[9]15 Yr. Cash Flow'!#REF!</f>
        <v>#REF!</v>
      </c>
      <c r="NVQ9" s="354" t="e">
        <f>'[9]15 Yr. Cash Flow'!#REF!</f>
        <v>#REF!</v>
      </c>
      <c r="NVS9" s="354" t="e">
        <f>'[9]15 Yr. Cash Flow'!#REF!</f>
        <v>#REF!</v>
      </c>
      <c r="NVU9" s="354" t="e">
        <f>'[9]15 Yr. Cash Flow'!#REF!</f>
        <v>#REF!</v>
      </c>
      <c r="NVW9" s="354" t="e">
        <f>'[9]15 Yr. Cash Flow'!#REF!</f>
        <v>#REF!</v>
      </c>
      <c r="NVY9" s="354" t="e">
        <f>'[9]15 Yr. Cash Flow'!#REF!</f>
        <v>#REF!</v>
      </c>
      <c r="NWA9" s="354" t="e">
        <f>'[9]15 Yr. Cash Flow'!#REF!</f>
        <v>#REF!</v>
      </c>
      <c r="NWC9" s="354" t="e">
        <f>'[9]15 Yr. Cash Flow'!#REF!</f>
        <v>#REF!</v>
      </c>
      <c r="NWE9" s="354" t="e">
        <f>'[9]15 Yr. Cash Flow'!#REF!</f>
        <v>#REF!</v>
      </c>
      <c r="NWG9" s="354" t="e">
        <f>'[9]15 Yr. Cash Flow'!#REF!</f>
        <v>#REF!</v>
      </c>
      <c r="NWI9" s="354" t="e">
        <f>'[9]15 Yr. Cash Flow'!#REF!</f>
        <v>#REF!</v>
      </c>
      <c r="NWK9" s="354" t="e">
        <f>'[9]15 Yr. Cash Flow'!#REF!</f>
        <v>#REF!</v>
      </c>
      <c r="NWM9" s="354" t="e">
        <f>'[9]15 Yr. Cash Flow'!#REF!</f>
        <v>#REF!</v>
      </c>
      <c r="NWO9" s="354" t="e">
        <f>'[9]15 Yr. Cash Flow'!#REF!</f>
        <v>#REF!</v>
      </c>
      <c r="NWQ9" s="354" t="e">
        <f>'[9]15 Yr. Cash Flow'!#REF!</f>
        <v>#REF!</v>
      </c>
      <c r="NWS9" s="354" t="e">
        <f>'[9]15 Yr. Cash Flow'!#REF!</f>
        <v>#REF!</v>
      </c>
      <c r="NWU9" s="354" t="e">
        <f>'[9]15 Yr. Cash Flow'!#REF!</f>
        <v>#REF!</v>
      </c>
      <c r="NWW9" s="354" t="e">
        <f>'[9]15 Yr. Cash Flow'!#REF!</f>
        <v>#REF!</v>
      </c>
      <c r="NWY9" s="354" t="e">
        <f>'[9]15 Yr. Cash Flow'!#REF!</f>
        <v>#REF!</v>
      </c>
      <c r="NXA9" s="354" t="e">
        <f>'[9]15 Yr. Cash Flow'!#REF!</f>
        <v>#REF!</v>
      </c>
      <c r="NXC9" s="354" t="e">
        <f>'[9]15 Yr. Cash Flow'!#REF!</f>
        <v>#REF!</v>
      </c>
      <c r="NXE9" s="354" t="e">
        <f>'[9]15 Yr. Cash Flow'!#REF!</f>
        <v>#REF!</v>
      </c>
      <c r="NXG9" s="354" t="e">
        <f>'[9]15 Yr. Cash Flow'!#REF!</f>
        <v>#REF!</v>
      </c>
      <c r="NXI9" s="354" t="e">
        <f>'[9]15 Yr. Cash Flow'!#REF!</f>
        <v>#REF!</v>
      </c>
      <c r="NXK9" s="354" t="e">
        <f>'[9]15 Yr. Cash Flow'!#REF!</f>
        <v>#REF!</v>
      </c>
      <c r="NXM9" s="354" t="e">
        <f>'[9]15 Yr. Cash Flow'!#REF!</f>
        <v>#REF!</v>
      </c>
      <c r="NXO9" s="354" t="e">
        <f>'[9]15 Yr. Cash Flow'!#REF!</f>
        <v>#REF!</v>
      </c>
      <c r="NXQ9" s="354" t="e">
        <f>'[9]15 Yr. Cash Flow'!#REF!</f>
        <v>#REF!</v>
      </c>
      <c r="NXS9" s="354" t="e">
        <f>'[9]15 Yr. Cash Flow'!#REF!</f>
        <v>#REF!</v>
      </c>
      <c r="NXU9" s="354" t="e">
        <f>'[9]15 Yr. Cash Flow'!#REF!</f>
        <v>#REF!</v>
      </c>
      <c r="NXW9" s="354" t="e">
        <f>'[9]15 Yr. Cash Flow'!#REF!</f>
        <v>#REF!</v>
      </c>
      <c r="NXY9" s="354" t="e">
        <f>'[9]15 Yr. Cash Flow'!#REF!</f>
        <v>#REF!</v>
      </c>
      <c r="NYA9" s="354" t="e">
        <f>'[9]15 Yr. Cash Flow'!#REF!</f>
        <v>#REF!</v>
      </c>
      <c r="NYC9" s="354" t="e">
        <f>'[9]15 Yr. Cash Flow'!#REF!</f>
        <v>#REF!</v>
      </c>
      <c r="NYE9" s="354" t="e">
        <f>'[9]15 Yr. Cash Flow'!#REF!</f>
        <v>#REF!</v>
      </c>
      <c r="NYG9" s="354" t="e">
        <f>'[9]15 Yr. Cash Flow'!#REF!</f>
        <v>#REF!</v>
      </c>
      <c r="NYI9" s="354" t="e">
        <f>'[9]15 Yr. Cash Flow'!#REF!</f>
        <v>#REF!</v>
      </c>
      <c r="NYK9" s="354" t="e">
        <f>'[9]15 Yr. Cash Flow'!#REF!</f>
        <v>#REF!</v>
      </c>
      <c r="NYM9" s="354" t="e">
        <f>'[9]15 Yr. Cash Flow'!#REF!</f>
        <v>#REF!</v>
      </c>
      <c r="NYO9" s="354" t="e">
        <f>'[9]15 Yr. Cash Flow'!#REF!</f>
        <v>#REF!</v>
      </c>
      <c r="NYQ9" s="354" t="e">
        <f>'[9]15 Yr. Cash Flow'!#REF!</f>
        <v>#REF!</v>
      </c>
      <c r="NYS9" s="354" t="e">
        <f>'[9]15 Yr. Cash Flow'!#REF!</f>
        <v>#REF!</v>
      </c>
      <c r="NYU9" s="354" t="e">
        <f>'[9]15 Yr. Cash Flow'!#REF!</f>
        <v>#REF!</v>
      </c>
      <c r="NYW9" s="354" t="e">
        <f>'[9]15 Yr. Cash Flow'!#REF!</f>
        <v>#REF!</v>
      </c>
      <c r="NYY9" s="354" t="e">
        <f>'[9]15 Yr. Cash Flow'!#REF!</f>
        <v>#REF!</v>
      </c>
      <c r="NZA9" s="354" t="e">
        <f>'[9]15 Yr. Cash Flow'!#REF!</f>
        <v>#REF!</v>
      </c>
      <c r="NZC9" s="354" t="e">
        <f>'[9]15 Yr. Cash Flow'!#REF!</f>
        <v>#REF!</v>
      </c>
      <c r="NZE9" s="354" t="e">
        <f>'[9]15 Yr. Cash Flow'!#REF!</f>
        <v>#REF!</v>
      </c>
      <c r="NZG9" s="354" t="e">
        <f>'[9]15 Yr. Cash Flow'!#REF!</f>
        <v>#REF!</v>
      </c>
      <c r="NZI9" s="354" t="e">
        <f>'[9]15 Yr. Cash Flow'!#REF!</f>
        <v>#REF!</v>
      </c>
      <c r="NZK9" s="354" t="e">
        <f>'[9]15 Yr. Cash Flow'!#REF!</f>
        <v>#REF!</v>
      </c>
      <c r="NZM9" s="354" t="e">
        <f>'[9]15 Yr. Cash Flow'!#REF!</f>
        <v>#REF!</v>
      </c>
      <c r="NZO9" s="354" t="e">
        <f>'[9]15 Yr. Cash Flow'!#REF!</f>
        <v>#REF!</v>
      </c>
      <c r="NZQ9" s="354" t="e">
        <f>'[9]15 Yr. Cash Flow'!#REF!</f>
        <v>#REF!</v>
      </c>
      <c r="NZS9" s="354" t="e">
        <f>'[9]15 Yr. Cash Flow'!#REF!</f>
        <v>#REF!</v>
      </c>
      <c r="NZU9" s="354" t="e">
        <f>'[9]15 Yr. Cash Flow'!#REF!</f>
        <v>#REF!</v>
      </c>
      <c r="NZW9" s="354" t="e">
        <f>'[9]15 Yr. Cash Flow'!#REF!</f>
        <v>#REF!</v>
      </c>
      <c r="NZY9" s="354" t="e">
        <f>'[9]15 Yr. Cash Flow'!#REF!</f>
        <v>#REF!</v>
      </c>
      <c r="OAA9" s="354" t="e">
        <f>'[9]15 Yr. Cash Flow'!#REF!</f>
        <v>#REF!</v>
      </c>
      <c r="OAC9" s="354" t="e">
        <f>'[9]15 Yr. Cash Flow'!#REF!</f>
        <v>#REF!</v>
      </c>
      <c r="OAE9" s="354" t="e">
        <f>'[9]15 Yr. Cash Flow'!#REF!</f>
        <v>#REF!</v>
      </c>
      <c r="OAG9" s="354" t="e">
        <f>'[9]15 Yr. Cash Flow'!#REF!</f>
        <v>#REF!</v>
      </c>
      <c r="OAI9" s="354" t="e">
        <f>'[9]15 Yr. Cash Flow'!#REF!</f>
        <v>#REF!</v>
      </c>
      <c r="OAK9" s="354" t="e">
        <f>'[9]15 Yr. Cash Flow'!#REF!</f>
        <v>#REF!</v>
      </c>
      <c r="OAM9" s="354" t="e">
        <f>'[9]15 Yr. Cash Flow'!#REF!</f>
        <v>#REF!</v>
      </c>
      <c r="OAO9" s="354" t="e">
        <f>'[9]15 Yr. Cash Flow'!#REF!</f>
        <v>#REF!</v>
      </c>
      <c r="OAQ9" s="354" t="e">
        <f>'[9]15 Yr. Cash Flow'!#REF!</f>
        <v>#REF!</v>
      </c>
      <c r="OAS9" s="354" t="e">
        <f>'[9]15 Yr. Cash Flow'!#REF!</f>
        <v>#REF!</v>
      </c>
      <c r="OAU9" s="354" t="e">
        <f>'[9]15 Yr. Cash Flow'!#REF!</f>
        <v>#REF!</v>
      </c>
      <c r="OAW9" s="354" t="e">
        <f>'[9]15 Yr. Cash Flow'!#REF!</f>
        <v>#REF!</v>
      </c>
      <c r="OAY9" s="354" t="e">
        <f>'[9]15 Yr. Cash Flow'!#REF!</f>
        <v>#REF!</v>
      </c>
      <c r="OBA9" s="354" t="e">
        <f>'[9]15 Yr. Cash Flow'!#REF!</f>
        <v>#REF!</v>
      </c>
      <c r="OBC9" s="354" t="e">
        <f>'[9]15 Yr. Cash Flow'!#REF!</f>
        <v>#REF!</v>
      </c>
      <c r="OBE9" s="354" t="e">
        <f>'[9]15 Yr. Cash Flow'!#REF!</f>
        <v>#REF!</v>
      </c>
      <c r="OBG9" s="354" t="e">
        <f>'[9]15 Yr. Cash Flow'!#REF!</f>
        <v>#REF!</v>
      </c>
      <c r="OBI9" s="354" t="e">
        <f>'[9]15 Yr. Cash Flow'!#REF!</f>
        <v>#REF!</v>
      </c>
      <c r="OBK9" s="354" t="e">
        <f>'[9]15 Yr. Cash Flow'!#REF!</f>
        <v>#REF!</v>
      </c>
      <c r="OBM9" s="354" t="e">
        <f>'[9]15 Yr. Cash Flow'!#REF!</f>
        <v>#REF!</v>
      </c>
      <c r="OBO9" s="354" t="e">
        <f>'[9]15 Yr. Cash Flow'!#REF!</f>
        <v>#REF!</v>
      </c>
      <c r="OBQ9" s="354" t="e">
        <f>'[9]15 Yr. Cash Flow'!#REF!</f>
        <v>#REF!</v>
      </c>
      <c r="OBS9" s="354" t="e">
        <f>'[9]15 Yr. Cash Flow'!#REF!</f>
        <v>#REF!</v>
      </c>
      <c r="OBU9" s="354" t="e">
        <f>'[9]15 Yr. Cash Flow'!#REF!</f>
        <v>#REF!</v>
      </c>
      <c r="OBW9" s="354" t="e">
        <f>'[9]15 Yr. Cash Flow'!#REF!</f>
        <v>#REF!</v>
      </c>
      <c r="OBY9" s="354" t="e">
        <f>'[9]15 Yr. Cash Flow'!#REF!</f>
        <v>#REF!</v>
      </c>
      <c r="OCA9" s="354" t="e">
        <f>'[9]15 Yr. Cash Flow'!#REF!</f>
        <v>#REF!</v>
      </c>
      <c r="OCC9" s="354" t="e">
        <f>'[9]15 Yr. Cash Flow'!#REF!</f>
        <v>#REF!</v>
      </c>
      <c r="OCE9" s="354" t="e">
        <f>'[9]15 Yr. Cash Flow'!#REF!</f>
        <v>#REF!</v>
      </c>
      <c r="OCG9" s="354" t="e">
        <f>'[9]15 Yr. Cash Flow'!#REF!</f>
        <v>#REF!</v>
      </c>
      <c r="OCI9" s="354" t="e">
        <f>'[9]15 Yr. Cash Flow'!#REF!</f>
        <v>#REF!</v>
      </c>
      <c r="OCK9" s="354" t="e">
        <f>'[9]15 Yr. Cash Flow'!#REF!</f>
        <v>#REF!</v>
      </c>
      <c r="OCM9" s="354" t="e">
        <f>'[9]15 Yr. Cash Flow'!#REF!</f>
        <v>#REF!</v>
      </c>
      <c r="OCO9" s="354" t="e">
        <f>'[9]15 Yr. Cash Flow'!#REF!</f>
        <v>#REF!</v>
      </c>
      <c r="OCQ9" s="354" t="e">
        <f>'[9]15 Yr. Cash Flow'!#REF!</f>
        <v>#REF!</v>
      </c>
      <c r="OCS9" s="354" t="e">
        <f>'[9]15 Yr. Cash Flow'!#REF!</f>
        <v>#REF!</v>
      </c>
      <c r="OCU9" s="354" t="e">
        <f>'[9]15 Yr. Cash Flow'!#REF!</f>
        <v>#REF!</v>
      </c>
      <c r="OCW9" s="354" t="e">
        <f>'[9]15 Yr. Cash Flow'!#REF!</f>
        <v>#REF!</v>
      </c>
      <c r="OCY9" s="354" t="e">
        <f>'[9]15 Yr. Cash Flow'!#REF!</f>
        <v>#REF!</v>
      </c>
      <c r="ODA9" s="354" t="e">
        <f>'[9]15 Yr. Cash Flow'!#REF!</f>
        <v>#REF!</v>
      </c>
      <c r="ODC9" s="354" t="e">
        <f>'[9]15 Yr. Cash Flow'!#REF!</f>
        <v>#REF!</v>
      </c>
      <c r="ODE9" s="354" t="e">
        <f>'[9]15 Yr. Cash Flow'!#REF!</f>
        <v>#REF!</v>
      </c>
      <c r="ODG9" s="354" t="e">
        <f>'[9]15 Yr. Cash Flow'!#REF!</f>
        <v>#REF!</v>
      </c>
      <c r="ODI9" s="354" t="e">
        <f>'[9]15 Yr. Cash Flow'!#REF!</f>
        <v>#REF!</v>
      </c>
      <c r="ODK9" s="354" t="e">
        <f>'[9]15 Yr. Cash Flow'!#REF!</f>
        <v>#REF!</v>
      </c>
      <c r="ODM9" s="354" t="e">
        <f>'[9]15 Yr. Cash Flow'!#REF!</f>
        <v>#REF!</v>
      </c>
      <c r="ODO9" s="354" t="e">
        <f>'[9]15 Yr. Cash Flow'!#REF!</f>
        <v>#REF!</v>
      </c>
      <c r="ODQ9" s="354" t="e">
        <f>'[9]15 Yr. Cash Flow'!#REF!</f>
        <v>#REF!</v>
      </c>
      <c r="ODS9" s="354" t="e">
        <f>'[9]15 Yr. Cash Flow'!#REF!</f>
        <v>#REF!</v>
      </c>
      <c r="ODU9" s="354" t="e">
        <f>'[9]15 Yr. Cash Flow'!#REF!</f>
        <v>#REF!</v>
      </c>
      <c r="ODW9" s="354" t="e">
        <f>'[9]15 Yr. Cash Flow'!#REF!</f>
        <v>#REF!</v>
      </c>
      <c r="ODY9" s="354" t="e">
        <f>'[9]15 Yr. Cash Flow'!#REF!</f>
        <v>#REF!</v>
      </c>
      <c r="OEA9" s="354" t="e">
        <f>'[9]15 Yr. Cash Flow'!#REF!</f>
        <v>#REF!</v>
      </c>
      <c r="OEC9" s="354" t="e">
        <f>'[9]15 Yr. Cash Flow'!#REF!</f>
        <v>#REF!</v>
      </c>
      <c r="OEE9" s="354" t="e">
        <f>'[9]15 Yr. Cash Flow'!#REF!</f>
        <v>#REF!</v>
      </c>
      <c r="OEG9" s="354" t="e">
        <f>'[9]15 Yr. Cash Flow'!#REF!</f>
        <v>#REF!</v>
      </c>
      <c r="OEI9" s="354" t="e">
        <f>'[9]15 Yr. Cash Flow'!#REF!</f>
        <v>#REF!</v>
      </c>
      <c r="OEK9" s="354" t="e">
        <f>'[9]15 Yr. Cash Flow'!#REF!</f>
        <v>#REF!</v>
      </c>
      <c r="OEM9" s="354" t="e">
        <f>'[9]15 Yr. Cash Flow'!#REF!</f>
        <v>#REF!</v>
      </c>
      <c r="OEO9" s="354" t="e">
        <f>'[9]15 Yr. Cash Flow'!#REF!</f>
        <v>#REF!</v>
      </c>
      <c r="OEQ9" s="354" t="e">
        <f>'[9]15 Yr. Cash Flow'!#REF!</f>
        <v>#REF!</v>
      </c>
      <c r="OES9" s="354" t="e">
        <f>'[9]15 Yr. Cash Flow'!#REF!</f>
        <v>#REF!</v>
      </c>
      <c r="OEU9" s="354" t="e">
        <f>'[9]15 Yr. Cash Flow'!#REF!</f>
        <v>#REF!</v>
      </c>
      <c r="OEW9" s="354" t="e">
        <f>'[9]15 Yr. Cash Flow'!#REF!</f>
        <v>#REF!</v>
      </c>
      <c r="OEY9" s="354" t="e">
        <f>'[9]15 Yr. Cash Flow'!#REF!</f>
        <v>#REF!</v>
      </c>
      <c r="OFA9" s="354" t="e">
        <f>'[9]15 Yr. Cash Flow'!#REF!</f>
        <v>#REF!</v>
      </c>
      <c r="OFC9" s="354" t="e">
        <f>'[9]15 Yr. Cash Flow'!#REF!</f>
        <v>#REF!</v>
      </c>
      <c r="OFE9" s="354" t="e">
        <f>'[9]15 Yr. Cash Flow'!#REF!</f>
        <v>#REF!</v>
      </c>
      <c r="OFG9" s="354" t="e">
        <f>'[9]15 Yr. Cash Flow'!#REF!</f>
        <v>#REF!</v>
      </c>
      <c r="OFI9" s="354" t="e">
        <f>'[9]15 Yr. Cash Flow'!#REF!</f>
        <v>#REF!</v>
      </c>
      <c r="OFK9" s="354" t="e">
        <f>'[9]15 Yr. Cash Flow'!#REF!</f>
        <v>#REF!</v>
      </c>
      <c r="OFM9" s="354" t="e">
        <f>'[9]15 Yr. Cash Flow'!#REF!</f>
        <v>#REF!</v>
      </c>
      <c r="OFO9" s="354" t="e">
        <f>'[9]15 Yr. Cash Flow'!#REF!</f>
        <v>#REF!</v>
      </c>
      <c r="OFQ9" s="354" t="e">
        <f>'[9]15 Yr. Cash Flow'!#REF!</f>
        <v>#REF!</v>
      </c>
      <c r="OFS9" s="354" t="e">
        <f>'[9]15 Yr. Cash Flow'!#REF!</f>
        <v>#REF!</v>
      </c>
      <c r="OFU9" s="354" t="e">
        <f>'[9]15 Yr. Cash Flow'!#REF!</f>
        <v>#REF!</v>
      </c>
      <c r="OFW9" s="354" t="e">
        <f>'[9]15 Yr. Cash Flow'!#REF!</f>
        <v>#REF!</v>
      </c>
      <c r="OFY9" s="354" t="e">
        <f>'[9]15 Yr. Cash Flow'!#REF!</f>
        <v>#REF!</v>
      </c>
      <c r="OGA9" s="354" t="e">
        <f>'[9]15 Yr. Cash Flow'!#REF!</f>
        <v>#REF!</v>
      </c>
      <c r="OGC9" s="354" t="e">
        <f>'[9]15 Yr. Cash Flow'!#REF!</f>
        <v>#REF!</v>
      </c>
      <c r="OGE9" s="354" t="e">
        <f>'[9]15 Yr. Cash Flow'!#REF!</f>
        <v>#REF!</v>
      </c>
      <c r="OGG9" s="354" t="e">
        <f>'[9]15 Yr. Cash Flow'!#REF!</f>
        <v>#REF!</v>
      </c>
      <c r="OGI9" s="354" t="e">
        <f>'[9]15 Yr. Cash Flow'!#REF!</f>
        <v>#REF!</v>
      </c>
      <c r="OGK9" s="354" t="e">
        <f>'[9]15 Yr. Cash Flow'!#REF!</f>
        <v>#REF!</v>
      </c>
      <c r="OGM9" s="354" t="e">
        <f>'[9]15 Yr. Cash Flow'!#REF!</f>
        <v>#REF!</v>
      </c>
      <c r="OGO9" s="354" t="e">
        <f>'[9]15 Yr. Cash Flow'!#REF!</f>
        <v>#REF!</v>
      </c>
      <c r="OGQ9" s="354" t="e">
        <f>'[9]15 Yr. Cash Flow'!#REF!</f>
        <v>#REF!</v>
      </c>
      <c r="OGS9" s="354" t="e">
        <f>'[9]15 Yr. Cash Flow'!#REF!</f>
        <v>#REF!</v>
      </c>
      <c r="OGU9" s="354" t="e">
        <f>'[9]15 Yr. Cash Flow'!#REF!</f>
        <v>#REF!</v>
      </c>
      <c r="OGW9" s="354" t="e">
        <f>'[9]15 Yr. Cash Flow'!#REF!</f>
        <v>#REF!</v>
      </c>
      <c r="OGY9" s="354" t="e">
        <f>'[9]15 Yr. Cash Flow'!#REF!</f>
        <v>#REF!</v>
      </c>
      <c r="OHA9" s="354" t="e">
        <f>'[9]15 Yr. Cash Flow'!#REF!</f>
        <v>#REF!</v>
      </c>
      <c r="OHC9" s="354" t="e">
        <f>'[9]15 Yr. Cash Flow'!#REF!</f>
        <v>#REF!</v>
      </c>
      <c r="OHE9" s="354" t="e">
        <f>'[9]15 Yr. Cash Flow'!#REF!</f>
        <v>#REF!</v>
      </c>
      <c r="OHG9" s="354" t="e">
        <f>'[9]15 Yr. Cash Flow'!#REF!</f>
        <v>#REF!</v>
      </c>
      <c r="OHI9" s="354" t="e">
        <f>'[9]15 Yr. Cash Flow'!#REF!</f>
        <v>#REF!</v>
      </c>
      <c r="OHK9" s="354" t="e">
        <f>'[9]15 Yr. Cash Flow'!#REF!</f>
        <v>#REF!</v>
      </c>
      <c r="OHM9" s="354" t="e">
        <f>'[9]15 Yr. Cash Flow'!#REF!</f>
        <v>#REF!</v>
      </c>
      <c r="OHO9" s="354" t="e">
        <f>'[9]15 Yr. Cash Flow'!#REF!</f>
        <v>#REF!</v>
      </c>
      <c r="OHQ9" s="354" t="e">
        <f>'[9]15 Yr. Cash Flow'!#REF!</f>
        <v>#REF!</v>
      </c>
      <c r="OHS9" s="354" t="e">
        <f>'[9]15 Yr. Cash Flow'!#REF!</f>
        <v>#REF!</v>
      </c>
      <c r="OHU9" s="354" t="e">
        <f>'[9]15 Yr. Cash Flow'!#REF!</f>
        <v>#REF!</v>
      </c>
      <c r="OHW9" s="354" t="e">
        <f>'[9]15 Yr. Cash Flow'!#REF!</f>
        <v>#REF!</v>
      </c>
      <c r="OHY9" s="354" t="e">
        <f>'[9]15 Yr. Cash Flow'!#REF!</f>
        <v>#REF!</v>
      </c>
      <c r="OIA9" s="354" t="e">
        <f>'[9]15 Yr. Cash Flow'!#REF!</f>
        <v>#REF!</v>
      </c>
      <c r="OIC9" s="354" t="e">
        <f>'[9]15 Yr. Cash Flow'!#REF!</f>
        <v>#REF!</v>
      </c>
      <c r="OIE9" s="354" t="e">
        <f>'[9]15 Yr. Cash Flow'!#REF!</f>
        <v>#REF!</v>
      </c>
      <c r="OIG9" s="354" t="e">
        <f>'[9]15 Yr. Cash Flow'!#REF!</f>
        <v>#REF!</v>
      </c>
      <c r="OII9" s="354" t="e">
        <f>'[9]15 Yr. Cash Flow'!#REF!</f>
        <v>#REF!</v>
      </c>
      <c r="OIK9" s="354" t="e">
        <f>'[9]15 Yr. Cash Flow'!#REF!</f>
        <v>#REF!</v>
      </c>
      <c r="OIM9" s="354" t="e">
        <f>'[9]15 Yr. Cash Flow'!#REF!</f>
        <v>#REF!</v>
      </c>
      <c r="OIO9" s="354" t="e">
        <f>'[9]15 Yr. Cash Flow'!#REF!</f>
        <v>#REF!</v>
      </c>
      <c r="OIQ9" s="354" t="e">
        <f>'[9]15 Yr. Cash Flow'!#REF!</f>
        <v>#REF!</v>
      </c>
      <c r="OIS9" s="354" t="e">
        <f>'[9]15 Yr. Cash Flow'!#REF!</f>
        <v>#REF!</v>
      </c>
      <c r="OIU9" s="354" t="e">
        <f>'[9]15 Yr. Cash Flow'!#REF!</f>
        <v>#REF!</v>
      </c>
      <c r="OIW9" s="354" t="e">
        <f>'[9]15 Yr. Cash Flow'!#REF!</f>
        <v>#REF!</v>
      </c>
      <c r="OIY9" s="354" t="e">
        <f>'[9]15 Yr. Cash Flow'!#REF!</f>
        <v>#REF!</v>
      </c>
      <c r="OJA9" s="354" t="e">
        <f>'[9]15 Yr. Cash Flow'!#REF!</f>
        <v>#REF!</v>
      </c>
      <c r="OJC9" s="354" t="e">
        <f>'[9]15 Yr. Cash Flow'!#REF!</f>
        <v>#REF!</v>
      </c>
      <c r="OJE9" s="354" t="e">
        <f>'[9]15 Yr. Cash Flow'!#REF!</f>
        <v>#REF!</v>
      </c>
      <c r="OJG9" s="354" t="e">
        <f>'[9]15 Yr. Cash Flow'!#REF!</f>
        <v>#REF!</v>
      </c>
      <c r="OJI9" s="354" t="e">
        <f>'[9]15 Yr. Cash Flow'!#REF!</f>
        <v>#REF!</v>
      </c>
      <c r="OJK9" s="354" t="e">
        <f>'[9]15 Yr. Cash Flow'!#REF!</f>
        <v>#REF!</v>
      </c>
      <c r="OJM9" s="354" t="e">
        <f>'[9]15 Yr. Cash Flow'!#REF!</f>
        <v>#REF!</v>
      </c>
      <c r="OJO9" s="354" t="e">
        <f>'[9]15 Yr. Cash Flow'!#REF!</f>
        <v>#REF!</v>
      </c>
      <c r="OJQ9" s="354" t="e">
        <f>'[9]15 Yr. Cash Flow'!#REF!</f>
        <v>#REF!</v>
      </c>
      <c r="OJS9" s="354" t="e">
        <f>'[9]15 Yr. Cash Flow'!#REF!</f>
        <v>#REF!</v>
      </c>
      <c r="OJU9" s="354" t="e">
        <f>'[9]15 Yr. Cash Flow'!#REF!</f>
        <v>#REF!</v>
      </c>
      <c r="OJW9" s="354" t="e">
        <f>'[9]15 Yr. Cash Flow'!#REF!</f>
        <v>#REF!</v>
      </c>
      <c r="OJY9" s="354" t="e">
        <f>'[9]15 Yr. Cash Flow'!#REF!</f>
        <v>#REF!</v>
      </c>
      <c r="OKA9" s="354" t="e">
        <f>'[9]15 Yr. Cash Flow'!#REF!</f>
        <v>#REF!</v>
      </c>
      <c r="OKC9" s="354" t="e">
        <f>'[9]15 Yr. Cash Flow'!#REF!</f>
        <v>#REF!</v>
      </c>
      <c r="OKE9" s="354" t="e">
        <f>'[9]15 Yr. Cash Flow'!#REF!</f>
        <v>#REF!</v>
      </c>
      <c r="OKG9" s="354" t="e">
        <f>'[9]15 Yr. Cash Flow'!#REF!</f>
        <v>#REF!</v>
      </c>
      <c r="OKI9" s="354" t="e">
        <f>'[9]15 Yr. Cash Flow'!#REF!</f>
        <v>#REF!</v>
      </c>
      <c r="OKK9" s="354" t="e">
        <f>'[9]15 Yr. Cash Flow'!#REF!</f>
        <v>#REF!</v>
      </c>
      <c r="OKM9" s="354" t="e">
        <f>'[9]15 Yr. Cash Flow'!#REF!</f>
        <v>#REF!</v>
      </c>
      <c r="OKO9" s="354" t="e">
        <f>'[9]15 Yr. Cash Flow'!#REF!</f>
        <v>#REF!</v>
      </c>
      <c r="OKQ9" s="354" t="e">
        <f>'[9]15 Yr. Cash Flow'!#REF!</f>
        <v>#REF!</v>
      </c>
      <c r="OKS9" s="354" t="e">
        <f>'[9]15 Yr. Cash Flow'!#REF!</f>
        <v>#REF!</v>
      </c>
      <c r="OKU9" s="354" t="e">
        <f>'[9]15 Yr. Cash Flow'!#REF!</f>
        <v>#REF!</v>
      </c>
      <c r="OKW9" s="354" t="e">
        <f>'[9]15 Yr. Cash Flow'!#REF!</f>
        <v>#REF!</v>
      </c>
      <c r="OKY9" s="354" t="e">
        <f>'[9]15 Yr. Cash Flow'!#REF!</f>
        <v>#REF!</v>
      </c>
      <c r="OLA9" s="354" t="e">
        <f>'[9]15 Yr. Cash Flow'!#REF!</f>
        <v>#REF!</v>
      </c>
      <c r="OLC9" s="354" t="e">
        <f>'[9]15 Yr. Cash Flow'!#REF!</f>
        <v>#REF!</v>
      </c>
      <c r="OLE9" s="354" t="e">
        <f>'[9]15 Yr. Cash Flow'!#REF!</f>
        <v>#REF!</v>
      </c>
      <c r="OLG9" s="354" t="e">
        <f>'[9]15 Yr. Cash Flow'!#REF!</f>
        <v>#REF!</v>
      </c>
      <c r="OLI9" s="354" t="e">
        <f>'[9]15 Yr. Cash Flow'!#REF!</f>
        <v>#REF!</v>
      </c>
      <c r="OLK9" s="354" t="e">
        <f>'[9]15 Yr. Cash Flow'!#REF!</f>
        <v>#REF!</v>
      </c>
      <c r="OLM9" s="354" t="e">
        <f>'[9]15 Yr. Cash Flow'!#REF!</f>
        <v>#REF!</v>
      </c>
      <c r="OLO9" s="354" t="e">
        <f>'[9]15 Yr. Cash Flow'!#REF!</f>
        <v>#REF!</v>
      </c>
      <c r="OLQ9" s="354" t="e">
        <f>'[9]15 Yr. Cash Flow'!#REF!</f>
        <v>#REF!</v>
      </c>
      <c r="OLS9" s="354" t="e">
        <f>'[9]15 Yr. Cash Flow'!#REF!</f>
        <v>#REF!</v>
      </c>
      <c r="OLU9" s="354" t="e">
        <f>'[9]15 Yr. Cash Flow'!#REF!</f>
        <v>#REF!</v>
      </c>
      <c r="OLW9" s="354" t="e">
        <f>'[9]15 Yr. Cash Flow'!#REF!</f>
        <v>#REF!</v>
      </c>
      <c r="OLY9" s="354" t="e">
        <f>'[9]15 Yr. Cash Flow'!#REF!</f>
        <v>#REF!</v>
      </c>
      <c r="OMA9" s="354" t="e">
        <f>'[9]15 Yr. Cash Flow'!#REF!</f>
        <v>#REF!</v>
      </c>
      <c r="OMC9" s="354" t="e">
        <f>'[9]15 Yr. Cash Flow'!#REF!</f>
        <v>#REF!</v>
      </c>
      <c r="OME9" s="354" t="e">
        <f>'[9]15 Yr. Cash Flow'!#REF!</f>
        <v>#REF!</v>
      </c>
      <c r="OMG9" s="354" t="e">
        <f>'[9]15 Yr. Cash Flow'!#REF!</f>
        <v>#REF!</v>
      </c>
      <c r="OMI9" s="354" t="e">
        <f>'[9]15 Yr. Cash Flow'!#REF!</f>
        <v>#REF!</v>
      </c>
      <c r="OMK9" s="354" t="e">
        <f>'[9]15 Yr. Cash Flow'!#REF!</f>
        <v>#REF!</v>
      </c>
      <c r="OMM9" s="354" t="e">
        <f>'[9]15 Yr. Cash Flow'!#REF!</f>
        <v>#REF!</v>
      </c>
      <c r="OMO9" s="354" t="e">
        <f>'[9]15 Yr. Cash Flow'!#REF!</f>
        <v>#REF!</v>
      </c>
      <c r="OMQ9" s="354" t="e">
        <f>'[9]15 Yr. Cash Flow'!#REF!</f>
        <v>#REF!</v>
      </c>
      <c r="OMS9" s="354" t="e">
        <f>'[9]15 Yr. Cash Flow'!#REF!</f>
        <v>#REF!</v>
      </c>
      <c r="OMU9" s="354" t="e">
        <f>'[9]15 Yr. Cash Flow'!#REF!</f>
        <v>#REF!</v>
      </c>
      <c r="OMW9" s="354" t="e">
        <f>'[9]15 Yr. Cash Flow'!#REF!</f>
        <v>#REF!</v>
      </c>
      <c r="OMY9" s="354" t="e">
        <f>'[9]15 Yr. Cash Flow'!#REF!</f>
        <v>#REF!</v>
      </c>
      <c r="ONA9" s="354" t="e">
        <f>'[9]15 Yr. Cash Flow'!#REF!</f>
        <v>#REF!</v>
      </c>
      <c r="ONC9" s="354" t="e">
        <f>'[9]15 Yr. Cash Flow'!#REF!</f>
        <v>#REF!</v>
      </c>
      <c r="ONE9" s="354" t="e">
        <f>'[9]15 Yr. Cash Flow'!#REF!</f>
        <v>#REF!</v>
      </c>
      <c r="ONG9" s="354" t="e">
        <f>'[9]15 Yr. Cash Flow'!#REF!</f>
        <v>#REF!</v>
      </c>
      <c r="ONI9" s="354" t="e">
        <f>'[9]15 Yr. Cash Flow'!#REF!</f>
        <v>#REF!</v>
      </c>
      <c r="ONK9" s="354" t="e">
        <f>'[9]15 Yr. Cash Flow'!#REF!</f>
        <v>#REF!</v>
      </c>
      <c r="ONM9" s="354" t="e">
        <f>'[9]15 Yr. Cash Flow'!#REF!</f>
        <v>#REF!</v>
      </c>
      <c r="ONO9" s="354" t="e">
        <f>'[9]15 Yr. Cash Flow'!#REF!</f>
        <v>#REF!</v>
      </c>
      <c r="ONQ9" s="354" t="e">
        <f>'[9]15 Yr. Cash Flow'!#REF!</f>
        <v>#REF!</v>
      </c>
      <c r="ONS9" s="354" t="e">
        <f>'[9]15 Yr. Cash Flow'!#REF!</f>
        <v>#REF!</v>
      </c>
      <c r="ONU9" s="354" t="e">
        <f>'[9]15 Yr. Cash Flow'!#REF!</f>
        <v>#REF!</v>
      </c>
      <c r="ONW9" s="354" t="e">
        <f>'[9]15 Yr. Cash Flow'!#REF!</f>
        <v>#REF!</v>
      </c>
      <c r="ONY9" s="354" t="e">
        <f>'[9]15 Yr. Cash Flow'!#REF!</f>
        <v>#REF!</v>
      </c>
      <c r="OOA9" s="354" t="e">
        <f>'[9]15 Yr. Cash Flow'!#REF!</f>
        <v>#REF!</v>
      </c>
      <c r="OOC9" s="354" t="e">
        <f>'[9]15 Yr. Cash Flow'!#REF!</f>
        <v>#REF!</v>
      </c>
      <c r="OOE9" s="354" t="e">
        <f>'[9]15 Yr. Cash Flow'!#REF!</f>
        <v>#REF!</v>
      </c>
      <c r="OOG9" s="354" t="e">
        <f>'[9]15 Yr. Cash Flow'!#REF!</f>
        <v>#REF!</v>
      </c>
      <c r="OOI9" s="354" t="e">
        <f>'[9]15 Yr. Cash Flow'!#REF!</f>
        <v>#REF!</v>
      </c>
      <c r="OOK9" s="354" t="e">
        <f>'[9]15 Yr. Cash Flow'!#REF!</f>
        <v>#REF!</v>
      </c>
      <c r="OOM9" s="354" t="e">
        <f>'[9]15 Yr. Cash Flow'!#REF!</f>
        <v>#REF!</v>
      </c>
      <c r="OOO9" s="354" t="e">
        <f>'[9]15 Yr. Cash Flow'!#REF!</f>
        <v>#REF!</v>
      </c>
      <c r="OOQ9" s="354" t="e">
        <f>'[9]15 Yr. Cash Flow'!#REF!</f>
        <v>#REF!</v>
      </c>
      <c r="OOS9" s="354" t="e">
        <f>'[9]15 Yr. Cash Flow'!#REF!</f>
        <v>#REF!</v>
      </c>
      <c r="OOU9" s="354" t="e">
        <f>'[9]15 Yr. Cash Flow'!#REF!</f>
        <v>#REF!</v>
      </c>
      <c r="OOW9" s="354" t="e">
        <f>'[9]15 Yr. Cash Flow'!#REF!</f>
        <v>#REF!</v>
      </c>
      <c r="OOY9" s="354" t="e">
        <f>'[9]15 Yr. Cash Flow'!#REF!</f>
        <v>#REF!</v>
      </c>
      <c r="OPA9" s="354" t="e">
        <f>'[9]15 Yr. Cash Flow'!#REF!</f>
        <v>#REF!</v>
      </c>
      <c r="OPC9" s="354" t="e">
        <f>'[9]15 Yr. Cash Flow'!#REF!</f>
        <v>#REF!</v>
      </c>
      <c r="OPE9" s="354" t="e">
        <f>'[9]15 Yr. Cash Flow'!#REF!</f>
        <v>#REF!</v>
      </c>
      <c r="OPG9" s="354" t="e">
        <f>'[9]15 Yr. Cash Flow'!#REF!</f>
        <v>#REF!</v>
      </c>
      <c r="OPI9" s="354" t="e">
        <f>'[9]15 Yr. Cash Flow'!#REF!</f>
        <v>#REF!</v>
      </c>
      <c r="OPK9" s="354" t="e">
        <f>'[9]15 Yr. Cash Flow'!#REF!</f>
        <v>#REF!</v>
      </c>
      <c r="OPM9" s="354" t="e">
        <f>'[9]15 Yr. Cash Flow'!#REF!</f>
        <v>#REF!</v>
      </c>
      <c r="OPO9" s="354" t="e">
        <f>'[9]15 Yr. Cash Flow'!#REF!</f>
        <v>#REF!</v>
      </c>
      <c r="OPQ9" s="354" t="e">
        <f>'[9]15 Yr. Cash Flow'!#REF!</f>
        <v>#REF!</v>
      </c>
      <c r="OPS9" s="354" t="e">
        <f>'[9]15 Yr. Cash Flow'!#REF!</f>
        <v>#REF!</v>
      </c>
      <c r="OPU9" s="354" t="e">
        <f>'[9]15 Yr. Cash Flow'!#REF!</f>
        <v>#REF!</v>
      </c>
      <c r="OPW9" s="354" t="e">
        <f>'[9]15 Yr. Cash Flow'!#REF!</f>
        <v>#REF!</v>
      </c>
      <c r="OPY9" s="354" t="e">
        <f>'[9]15 Yr. Cash Flow'!#REF!</f>
        <v>#REF!</v>
      </c>
      <c r="OQA9" s="354" t="e">
        <f>'[9]15 Yr. Cash Flow'!#REF!</f>
        <v>#REF!</v>
      </c>
      <c r="OQC9" s="354" t="e">
        <f>'[9]15 Yr. Cash Flow'!#REF!</f>
        <v>#REF!</v>
      </c>
      <c r="OQE9" s="354" t="e">
        <f>'[9]15 Yr. Cash Flow'!#REF!</f>
        <v>#REF!</v>
      </c>
      <c r="OQG9" s="354" t="e">
        <f>'[9]15 Yr. Cash Flow'!#REF!</f>
        <v>#REF!</v>
      </c>
      <c r="OQI9" s="354" t="e">
        <f>'[9]15 Yr. Cash Flow'!#REF!</f>
        <v>#REF!</v>
      </c>
      <c r="OQK9" s="354" t="e">
        <f>'[9]15 Yr. Cash Flow'!#REF!</f>
        <v>#REF!</v>
      </c>
      <c r="OQM9" s="354" t="e">
        <f>'[9]15 Yr. Cash Flow'!#REF!</f>
        <v>#REF!</v>
      </c>
      <c r="OQO9" s="354" t="e">
        <f>'[9]15 Yr. Cash Flow'!#REF!</f>
        <v>#REF!</v>
      </c>
      <c r="OQQ9" s="354" t="e">
        <f>'[9]15 Yr. Cash Flow'!#REF!</f>
        <v>#REF!</v>
      </c>
      <c r="OQS9" s="354" t="e">
        <f>'[9]15 Yr. Cash Flow'!#REF!</f>
        <v>#REF!</v>
      </c>
      <c r="OQU9" s="354" t="e">
        <f>'[9]15 Yr. Cash Flow'!#REF!</f>
        <v>#REF!</v>
      </c>
      <c r="OQW9" s="354" t="e">
        <f>'[9]15 Yr. Cash Flow'!#REF!</f>
        <v>#REF!</v>
      </c>
      <c r="OQY9" s="354" t="e">
        <f>'[9]15 Yr. Cash Flow'!#REF!</f>
        <v>#REF!</v>
      </c>
      <c r="ORA9" s="354" t="e">
        <f>'[9]15 Yr. Cash Flow'!#REF!</f>
        <v>#REF!</v>
      </c>
      <c r="ORC9" s="354" t="e">
        <f>'[9]15 Yr. Cash Flow'!#REF!</f>
        <v>#REF!</v>
      </c>
      <c r="ORE9" s="354" t="e">
        <f>'[9]15 Yr. Cash Flow'!#REF!</f>
        <v>#REF!</v>
      </c>
      <c r="ORG9" s="354" t="e">
        <f>'[9]15 Yr. Cash Flow'!#REF!</f>
        <v>#REF!</v>
      </c>
      <c r="ORI9" s="354" t="e">
        <f>'[9]15 Yr. Cash Flow'!#REF!</f>
        <v>#REF!</v>
      </c>
      <c r="ORK9" s="354" t="e">
        <f>'[9]15 Yr. Cash Flow'!#REF!</f>
        <v>#REF!</v>
      </c>
      <c r="ORM9" s="354" t="e">
        <f>'[9]15 Yr. Cash Flow'!#REF!</f>
        <v>#REF!</v>
      </c>
      <c r="ORO9" s="354" t="e">
        <f>'[9]15 Yr. Cash Flow'!#REF!</f>
        <v>#REF!</v>
      </c>
      <c r="ORQ9" s="354" t="e">
        <f>'[9]15 Yr. Cash Flow'!#REF!</f>
        <v>#REF!</v>
      </c>
      <c r="ORS9" s="354" t="e">
        <f>'[9]15 Yr. Cash Flow'!#REF!</f>
        <v>#REF!</v>
      </c>
      <c r="ORU9" s="354" t="e">
        <f>'[9]15 Yr. Cash Flow'!#REF!</f>
        <v>#REF!</v>
      </c>
      <c r="ORW9" s="354" t="e">
        <f>'[9]15 Yr. Cash Flow'!#REF!</f>
        <v>#REF!</v>
      </c>
      <c r="ORY9" s="354" t="e">
        <f>'[9]15 Yr. Cash Flow'!#REF!</f>
        <v>#REF!</v>
      </c>
      <c r="OSA9" s="354" t="e">
        <f>'[9]15 Yr. Cash Flow'!#REF!</f>
        <v>#REF!</v>
      </c>
      <c r="OSC9" s="354" t="e">
        <f>'[9]15 Yr. Cash Flow'!#REF!</f>
        <v>#REF!</v>
      </c>
      <c r="OSE9" s="354" t="e">
        <f>'[9]15 Yr. Cash Flow'!#REF!</f>
        <v>#REF!</v>
      </c>
      <c r="OSG9" s="354" t="e">
        <f>'[9]15 Yr. Cash Flow'!#REF!</f>
        <v>#REF!</v>
      </c>
      <c r="OSI9" s="354" t="e">
        <f>'[9]15 Yr. Cash Flow'!#REF!</f>
        <v>#REF!</v>
      </c>
      <c r="OSK9" s="354" t="e">
        <f>'[9]15 Yr. Cash Flow'!#REF!</f>
        <v>#REF!</v>
      </c>
      <c r="OSM9" s="354" t="e">
        <f>'[9]15 Yr. Cash Flow'!#REF!</f>
        <v>#REF!</v>
      </c>
      <c r="OSO9" s="354" t="e">
        <f>'[9]15 Yr. Cash Flow'!#REF!</f>
        <v>#REF!</v>
      </c>
      <c r="OSQ9" s="354" t="e">
        <f>'[9]15 Yr. Cash Flow'!#REF!</f>
        <v>#REF!</v>
      </c>
      <c r="OSS9" s="354" t="e">
        <f>'[9]15 Yr. Cash Flow'!#REF!</f>
        <v>#REF!</v>
      </c>
      <c r="OSU9" s="354" t="e">
        <f>'[9]15 Yr. Cash Flow'!#REF!</f>
        <v>#REF!</v>
      </c>
      <c r="OSW9" s="354" t="e">
        <f>'[9]15 Yr. Cash Flow'!#REF!</f>
        <v>#REF!</v>
      </c>
      <c r="OSY9" s="354" t="e">
        <f>'[9]15 Yr. Cash Flow'!#REF!</f>
        <v>#REF!</v>
      </c>
      <c r="OTA9" s="354" t="e">
        <f>'[9]15 Yr. Cash Flow'!#REF!</f>
        <v>#REF!</v>
      </c>
      <c r="OTC9" s="354" t="e">
        <f>'[9]15 Yr. Cash Flow'!#REF!</f>
        <v>#REF!</v>
      </c>
      <c r="OTE9" s="354" t="e">
        <f>'[9]15 Yr. Cash Flow'!#REF!</f>
        <v>#REF!</v>
      </c>
      <c r="OTG9" s="354" t="e">
        <f>'[9]15 Yr. Cash Flow'!#REF!</f>
        <v>#REF!</v>
      </c>
      <c r="OTI9" s="354" t="e">
        <f>'[9]15 Yr. Cash Flow'!#REF!</f>
        <v>#REF!</v>
      </c>
      <c r="OTK9" s="354" t="e">
        <f>'[9]15 Yr. Cash Flow'!#REF!</f>
        <v>#REF!</v>
      </c>
      <c r="OTM9" s="354" t="e">
        <f>'[9]15 Yr. Cash Flow'!#REF!</f>
        <v>#REF!</v>
      </c>
      <c r="OTO9" s="354" t="e">
        <f>'[9]15 Yr. Cash Flow'!#REF!</f>
        <v>#REF!</v>
      </c>
      <c r="OTQ9" s="354" t="e">
        <f>'[9]15 Yr. Cash Flow'!#REF!</f>
        <v>#REF!</v>
      </c>
      <c r="OTS9" s="354" t="e">
        <f>'[9]15 Yr. Cash Flow'!#REF!</f>
        <v>#REF!</v>
      </c>
      <c r="OTU9" s="354" t="e">
        <f>'[9]15 Yr. Cash Flow'!#REF!</f>
        <v>#REF!</v>
      </c>
      <c r="OTW9" s="354" t="e">
        <f>'[9]15 Yr. Cash Flow'!#REF!</f>
        <v>#REF!</v>
      </c>
      <c r="OTY9" s="354" t="e">
        <f>'[9]15 Yr. Cash Flow'!#REF!</f>
        <v>#REF!</v>
      </c>
      <c r="OUA9" s="354" t="e">
        <f>'[9]15 Yr. Cash Flow'!#REF!</f>
        <v>#REF!</v>
      </c>
      <c r="OUC9" s="354" t="e">
        <f>'[9]15 Yr. Cash Flow'!#REF!</f>
        <v>#REF!</v>
      </c>
      <c r="OUE9" s="354" t="e">
        <f>'[9]15 Yr. Cash Flow'!#REF!</f>
        <v>#REF!</v>
      </c>
      <c r="OUG9" s="354" t="e">
        <f>'[9]15 Yr. Cash Flow'!#REF!</f>
        <v>#REF!</v>
      </c>
      <c r="OUI9" s="354" t="e">
        <f>'[9]15 Yr. Cash Flow'!#REF!</f>
        <v>#REF!</v>
      </c>
      <c r="OUK9" s="354" t="e">
        <f>'[9]15 Yr. Cash Flow'!#REF!</f>
        <v>#REF!</v>
      </c>
      <c r="OUM9" s="354" t="e">
        <f>'[9]15 Yr. Cash Flow'!#REF!</f>
        <v>#REF!</v>
      </c>
      <c r="OUO9" s="354" t="e">
        <f>'[9]15 Yr. Cash Flow'!#REF!</f>
        <v>#REF!</v>
      </c>
      <c r="OUQ9" s="354" t="e">
        <f>'[9]15 Yr. Cash Flow'!#REF!</f>
        <v>#REF!</v>
      </c>
      <c r="OUS9" s="354" t="e">
        <f>'[9]15 Yr. Cash Flow'!#REF!</f>
        <v>#REF!</v>
      </c>
      <c r="OUU9" s="354" t="e">
        <f>'[9]15 Yr. Cash Flow'!#REF!</f>
        <v>#REF!</v>
      </c>
      <c r="OUW9" s="354" t="e">
        <f>'[9]15 Yr. Cash Flow'!#REF!</f>
        <v>#REF!</v>
      </c>
      <c r="OUY9" s="354" t="e">
        <f>'[9]15 Yr. Cash Flow'!#REF!</f>
        <v>#REF!</v>
      </c>
      <c r="OVA9" s="354" t="e">
        <f>'[9]15 Yr. Cash Flow'!#REF!</f>
        <v>#REF!</v>
      </c>
      <c r="OVC9" s="354" t="e">
        <f>'[9]15 Yr. Cash Flow'!#REF!</f>
        <v>#REF!</v>
      </c>
      <c r="OVE9" s="354" t="e">
        <f>'[9]15 Yr. Cash Flow'!#REF!</f>
        <v>#REF!</v>
      </c>
      <c r="OVG9" s="354" t="e">
        <f>'[9]15 Yr. Cash Flow'!#REF!</f>
        <v>#REF!</v>
      </c>
      <c r="OVI9" s="354" t="e">
        <f>'[9]15 Yr. Cash Flow'!#REF!</f>
        <v>#REF!</v>
      </c>
      <c r="OVK9" s="354" t="e">
        <f>'[9]15 Yr. Cash Flow'!#REF!</f>
        <v>#REF!</v>
      </c>
      <c r="OVM9" s="354" t="e">
        <f>'[9]15 Yr. Cash Flow'!#REF!</f>
        <v>#REF!</v>
      </c>
      <c r="OVO9" s="354" t="e">
        <f>'[9]15 Yr. Cash Flow'!#REF!</f>
        <v>#REF!</v>
      </c>
      <c r="OVQ9" s="354" t="e">
        <f>'[9]15 Yr. Cash Flow'!#REF!</f>
        <v>#REF!</v>
      </c>
      <c r="OVS9" s="354" t="e">
        <f>'[9]15 Yr. Cash Flow'!#REF!</f>
        <v>#REF!</v>
      </c>
      <c r="OVU9" s="354" t="e">
        <f>'[9]15 Yr. Cash Flow'!#REF!</f>
        <v>#REF!</v>
      </c>
      <c r="OVW9" s="354" t="e">
        <f>'[9]15 Yr. Cash Flow'!#REF!</f>
        <v>#REF!</v>
      </c>
      <c r="OVY9" s="354" t="e">
        <f>'[9]15 Yr. Cash Flow'!#REF!</f>
        <v>#REF!</v>
      </c>
      <c r="OWA9" s="354" t="e">
        <f>'[9]15 Yr. Cash Flow'!#REF!</f>
        <v>#REF!</v>
      </c>
      <c r="OWC9" s="354" t="e">
        <f>'[9]15 Yr. Cash Flow'!#REF!</f>
        <v>#REF!</v>
      </c>
      <c r="OWE9" s="354" t="e">
        <f>'[9]15 Yr. Cash Flow'!#REF!</f>
        <v>#REF!</v>
      </c>
      <c r="OWG9" s="354" t="e">
        <f>'[9]15 Yr. Cash Flow'!#REF!</f>
        <v>#REF!</v>
      </c>
      <c r="OWI9" s="354" t="e">
        <f>'[9]15 Yr. Cash Flow'!#REF!</f>
        <v>#REF!</v>
      </c>
      <c r="OWK9" s="354" t="e">
        <f>'[9]15 Yr. Cash Flow'!#REF!</f>
        <v>#REF!</v>
      </c>
      <c r="OWM9" s="354" t="e">
        <f>'[9]15 Yr. Cash Flow'!#REF!</f>
        <v>#REF!</v>
      </c>
      <c r="OWO9" s="354" t="e">
        <f>'[9]15 Yr. Cash Flow'!#REF!</f>
        <v>#REF!</v>
      </c>
      <c r="OWQ9" s="354" t="e">
        <f>'[9]15 Yr. Cash Flow'!#REF!</f>
        <v>#REF!</v>
      </c>
      <c r="OWS9" s="354" t="e">
        <f>'[9]15 Yr. Cash Flow'!#REF!</f>
        <v>#REF!</v>
      </c>
      <c r="OWU9" s="354" t="e">
        <f>'[9]15 Yr. Cash Flow'!#REF!</f>
        <v>#REF!</v>
      </c>
      <c r="OWW9" s="354" t="e">
        <f>'[9]15 Yr. Cash Flow'!#REF!</f>
        <v>#REF!</v>
      </c>
      <c r="OWY9" s="354" t="e">
        <f>'[9]15 Yr. Cash Flow'!#REF!</f>
        <v>#REF!</v>
      </c>
      <c r="OXA9" s="354" t="e">
        <f>'[9]15 Yr. Cash Flow'!#REF!</f>
        <v>#REF!</v>
      </c>
      <c r="OXC9" s="354" t="e">
        <f>'[9]15 Yr. Cash Flow'!#REF!</f>
        <v>#REF!</v>
      </c>
      <c r="OXE9" s="354" t="e">
        <f>'[9]15 Yr. Cash Flow'!#REF!</f>
        <v>#REF!</v>
      </c>
      <c r="OXG9" s="354" t="e">
        <f>'[9]15 Yr. Cash Flow'!#REF!</f>
        <v>#REF!</v>
      </c>
      <c r="OXI9" s="354" t="e">
        <f>'[9]15 Yr. Cash Flow'!#REF!</f>
        <v>#REF!</v>
      </c>
      <c r="OXK9" s="354" t="e">
        <f>'[9]15 Yr. Cash Flow'!#REF!</f>
        <v>#REF!</v>
      </c>
      <c r="OXM9" s="354" t="e">
        <f>'[9]15 Yr. Cash Flow'!#REF!</f>
        <v>#REF!</v>
      </c>
      <c r="OXO9" s="354" t="e">
        <f>'[9]15 Yr. Cash Flow'!#REF!</f>
        <v>#REF!</v>
      </c>
      <c r="OXQ9" s="354" t="e">
        <f>'[9]15 Yr. Cash Flow'!#REF!</f>
        <v>#REF!</v>
      </c>
      <c r="OXS9" s="354" t="e">
        <f>'[9]15 Yr. Cash Flow'!#REF!</f>
        <v>#REF!</v>
      </c>
      <c r="OXU9" s="354" t="e">
        <f>'[9]15 Yr. Cash Flow'!#REF!</f>
        <v>#REF!</v>
      </c>
      <c r="OXW9" s="354" t="e">
        <f>'[9]15 Yr. Cash Flow'!#REF!</f>
        <v>#REF!</v>
      </c>
      <c r="OXY9" s="354" t="e">
        <f>'[9]15 Yr. Cash Flow'!#REF!</f>
        <v>#REF!</v>
      </c>
      <c r="OYA9" s="354" t="e">
        <f>'[9]15 Yr. Cash Flow'!#REF!</f>
        <v>#REF!</v>
      </c>
      <c r="OYC9" s="354" t="e">
        <f>'[9]15 Yr. Cash Flow'!#REF!</f>
        <v>#REF!</v>
      </c>
      <c r="OYE9" s="354" t="e">
        <f>'[9]15 Yr. Cash Flow'!#REF!</f>
        <v>#REF!</v>
      </c>
      <c r="OYG9" s="354" t="e">
        <f>'[9]15 Yr. Cash Flow'!#REF!</f>
        <v>#REF!</v>
      </c>
      <c r="OYI9" s="354" t="e">
        <f>'[9]15 Yr. Cash Flow'!#REF!</f>
        <v>#REF!</v>
      </c>
      <c r="OYK9" s="354" t="e">
        <f>'[9]15 Yr. Cash Flow'!#REF!</f>
        <v>#REF!</v>
      </c>
      <c r="OYM9" s="354" t="e">
        <f>'[9]15 Yr. Cash Flow'!#REF!</f>
        <v>#REF!</v>
      </c>
      <c r="OYO9" s="354" t="e">
        <f>'[9]15 Yr. Cash Flow'!#REF!</f>
        <v>#REF!</v>
      </c>
      <c r="OYQ9" s="354" t="e">
        <f>'[9]15 Yr. Cash Flow'!#REF!</f>
        <v>#REF!</v>
      </c>
      <c r="OYS9" s="354" t="e">
        <f>'[9]15 Yr. Cash Flow'!#REF!</f>
        <v>#REF!</v>
      </c>
      <c r="OYU9" s="354" t="e">
        <f>'[9]15 Yr. Cash Flow'!#REF!</f>
        <v>#REF!</v>
      </c>
      <c r="OYW9" s="354" t="e">
        <f>'[9]15 Yr. Cash Flow'!#REF!</f>
        <v>#REF!</v>
      </c>
      <c r="OYY9" s="354" t="e">
        <f>'[9]15 Yr. Cash Flow'!#REF!</f>
        <v>#REF!</v>
      </c>
      <c r="OZA9" s="354" t="e">
        <f>'[9]15 Yr. Cash Flow'!#REF!</f>
        <v>#REF!</v>
      </c>
      <c r="OZC9" s="354" t="e">
        <f>'[9]15 Yr. Cash Flow'!#REF!</f>
        <v>#REF!</v>
      </c>
      <c r="OZE9" s="354" t="e">
        <f>'[9]15 Yr. Cash Flow'!#REF!</f>
        <v>#REF!</v>
      </c>
      <c r="OZG9" s="354" t="e">
        <f>'[9]15 Yr. Cash Flow'!#REF!</f>
        <v>#REF!</v>
      </c>
      <c r="OZI9" s="354" t="e">
        <f>'[9]15 Yr. Cash Flow'!#REF!</f>
        <v>#REF!</v>
      </c>
      <c r="OZK9" s="354" t="e">
        <f>'[9]15 Yr. Cash Flow'!#REF!</f>
        <v>#REF!</v>
      </c>
      <c r="OZM9" s="354" t="e">
        <f>'[9]15 Yr. Cash Flow'!#REF!</f>
        <v>#REF!</v>
      </c>
      <c r="OZO9" s="354" t="e">
        <f>'[9]15 Yr. Cash Flow'!#REF!</f>
        <v>#REF!</v>
      </c>
      <c r="OZQ9" s="354" t="e">
        <f>'[9]15 Yr. Cash Flow'!#REF!</f>
        <v>#REF!</v>
      </c>
      <c r="OZS9" s="354" t="e">
        <f>'[9]15 Yr. Cash Flow'!#REF!</f>
        <v>#REF!</v>
      </c>
      <c r="OZU9" s="354" t="e">
        <f>'[9]15 Yr. Cash Flow'!#REF!</f>
        <v>#REF!</v>
      </c>
      <c r="OZW9" s="354" t="e">
        <f>'[9]15 Yr. Cash Flow'!#REF!</f>
        <v>#REF!</v>
      </c>
      <c r="OZY9" s="354" t="e">
        <f>'[9]15 Yr. Cash Flow'!#REF!</f>
        <v>#REF!</v>
      </c>
      <c r="PAA9" s="354" t="e">
        <f>'[9]15 Yr. Cash Flow'!#REF!</f>
        <v>#REF!</v>
      </c>
      <c r="PAC9" s="354" t="e">
        <f>'[9]15 Yr. Cash Flow'!#REF!</f>
        <v>#REF!</v>
      </c>
      <c r="PAE9" s="354" t="e">
        <f>'[9]15 Yr. Cash Flow'!#REF!</f>
        <v>#REF!</v>
      </c>
      <c r="PAG9" s="354" t="e">
        <f>'[9]15 Yr. Cash Flow'!#REF!</f>
        <v>#REF!</v>
      </c>
      <c r="PAI9" s="354" t="e">
        <f>'[9]15 Yr. Cash Flow'!#REF!</f>
        <v>#REF!</v>
      </c>
      <c r="PAK9" s="354" t="e">
        <f>'[9]15 Yr. Cash Flow'!#REF!</f>
        <v>#REF!</v>
      </c>
      <c r="PAM9" s="354" t="e">
        <f>'[9]15 Yr. Cash Flow'!#REF!</f>
        <v>#REF!</v>
      </c>
      <c r="PAO9" s="354" t="e">
        <f>'[9]15 Yr. Cash Flow'!#REF!</f>
        <v>#REF!</v>
      </c>
      <c r="PAQ9" s="354" t="e">
        <f>'[9]15 Yr. Cash Flow'!#REF!</f>
        <v>#REF!</v>
      </c>
      <c r="PAS9" s="354" t="e">
        <f>'[9]15 Yr. Cash Flow'!#REF!</f>
        <v>#REF!</v>
      </c>
      <c r="PAU9" s="354" t="e">
        <f>'[9]15 Yr. Cash Flow'!#REF!</f>
        <v>#REF!</v>
      </c>
      <c r="PAW9" s="354" t="e">
        <f>'[9]15 Yr. Cash Flow'!#REF!</f>
        <v>#REF!</v>
      </c>
      <c r="PAY9" s="354" t="e">
        <f>'[9]15 Yr. Cash Flow'!#REF!</f>
        <v>#REF!</v>
      </c>
      <c r="PBA9" s="354" t="e">
        <f>'[9]15 Yr. Cash Flow'!#REF!</f>
        <v>#REF!</v>
      </c>
      <c r="PBC9" s="354" t="e">
        <f>'[9]15 Yr. Cash Flow'!#REF!</f>
        <v>#REF!</v>
      </c>
      <c r="PBE9" s="354" t="e">
        <f>'[9]15 Yr. Cash Flow'!#REF!</f>
        <v>#REF!</v>
      </c>
      <c r="PBG9" s="354" t="e">
        <f>'[9]15 Yr. Cash Flow'!#REF!</f>
        <v>#REF!</v>
      </c>
      <c r="PBI9" s="354" t="e">
        <f>'[9]15 Yr. Cash Flow'!#REF!</f>
        <v>#REF!</v>
      </c>
      <c r="PBK9" s="354" t="e">
        <f>'[9]15 Yr. Cash Flow'!#REF!</f>
        <v>#REF!</v>
      </c>
      <c r="PBM9" s="354" t="e">
        <f>'[9]15 Yr. Cash Flow'!#REF!</f>
        <v>#REF!</v>
      </c>
      <c r="PBO9" s="354" t="e">
        <f>'[9]15 Yr. Cash Flow'!#REF!</f>
        <v>#REF!</v>
      </c>
      <c r="PBQ9" s="354" t="e">
        <f>'[9]15 Yr. Cash Flow'!#REF!</f>
        <v>#REF!</v>
      </c>
      <c r="PBS9" s="354" t="e">
        <f>'[9]15 Yr. Cash Flow'!#REF!</f>
        <v>#REF!</v>
      </c>
      <c r="PBU9" s="354" t="e">
        <f>'[9]15 Yr. Cash Flow'!#REF!</f>
        <v>#REF!</v>
      </c>
      <c r="PBW9" s="354" t="e">
        <f>'[9]15 Yr. Cash Flow'!#REF!</f>
        <v>#REF!</v>
      </c>
      <c r="PBY9" s="354" t="e">
        <f>'[9]15 Yr. Cash Flow'!#REF!</f>
        <v>#REF!</v>
      </c>
      <c r="PCA9" s="354" t="e">
        <f>'[9]15 Yr. Cash Flow'!#REF!</f>
        <v>#REF!</v>
      </c>
      <c r="PCC9" s="354" t="e">
        <f>'[9]15 Yr. Cash Flow'!#REF!</f>
        <v>#REF!</v>
      </c>
      <c r="PCE9" s="354" t="e">
        <f>'[9]15 Yr. Cash Flow'!#REF!</f>
        <v>#REF!</v>
      </c>
      <c r="PCG9" s="354" t="e">
        <f>'[9]15 Yr. Cash Flow'!#REF!</f>
        <v>#REF!</v>
      </c>
      <c r="PCI9" s="354" t="e">
        <f>'[9]15 Yr. Cash Flow'!#REF!</f>
        <v>#REF!</v>
      </c>
      <c r="PCK9" s="354" t="e">
        <f>'[9]15 Yr. Cash Flow'!#REF!</f>
        <v>#REF!</v>
      </c>
      <c r="PCM9" s="354" t="e">
        <f>'[9]15 Yr. Cash Flow'!#REF!</f>
        <v>#REF!</v>
      </c>
      <c r="PCO9" s="354" t="e">
        <f>'[9]15 Yr. Cash Flow'!#REF!</f>
        <v>#REF!</v>
      </c>
      <c r="PCQ9" s="354" t="e">
        <f>'[9]15 Yr. Cash Flow'!#REF!</f>
        <v>#REF!</v>
      </c>
      <c r="PCS9" s="354" t="e">
        <f>'[9]15 Yr. Cash Flow'!#REF!</f>
        <v>#REF!</v>
      </c>
      <c r="PCU9" s="354" t="e">
        <f>'[9]15 Yr. Cash Flow'!#REF!</f>
        <v>#REF!</v>
      </c>
      <c r="PCW9" s="354" t="e">
        <f>'[9]15 Yr. Cash Flow'!#REF!</f>
        <v>#REF!</v>
      </c>
      <c r="PCY9" s="354" t="e">
        <f>'[9]15 Yr. Cash Flow'!#REF!</f>
        <v>#REF!</v>
      </c>
      <c r="PDA9" s="354" t="e">
        <f>'[9]15 Yr. Cash Flow'!#REF!</f>
        <v>#REF!</v>
      </c>
      <c r="PDC9" s="354" t="e">
        <f>'[9]15 Yr. Cash Flow'!#REF!</f>
        <v>#REF!</v>
      </c>
      <c r="PDE9" s="354" t="e">
        <f>'[9]15 Yr. Cash Flow'!#REF!</f>
        <v>#REF!</v>
      </c>
      <c r="PDG9" s="354" t="e">
        <f>'[9]15 Yr. Cash Flow'!#REF!</f>
        <v>#REF!</v>
      </c>
      <c r="PDI9" s="354" t="e">
        <f>'[9]15 Yr. Cash Flow'!#REF!</f>
        <v>#REF!</v>
      </c>
      <c r="PDK9" s="354" t="e">
        <f>'[9]15 Yr. Cash Flow'!#REF!</f>
        <v>#REF!</v>
      </c>
      <c r="PDM9" s="354" t="e">
        <f>'[9]15 Yr. Cash Flow'!#REF!</f>
        <v>#REF!</v>
      </c>
      <c r="PDO9" s="354" t="e">
        <f>'[9]15 Yr. Cash Flow'!#REF!</f>
        <v>#REF!</v>
      </c>
      <c r="PDQ9" s="354" t="e">
        <f>'[9]15 Yr. Cash Flow'!#REF!</f>
        <v>#REF!</v>
      </c>
      <c r="PDS9" s="354" t="e">
        <f>'[9]15 Yr. Cash Flow'!#REF!</f>
        <v>#REF!</v>
      </c>
      <c r="PDU9" s="354" t="e">
        <f>'[9]15 Yr. Cash Flow'!#REF!</f>
        <v>#REF!</v>
      </c>
      <c r="PDW9" s="354" t="e">
        <f>'[9]15 Yr. Cash Flow'!#REF!</f>
        <v>#REF!</v>
      </c>
      <c r="PDY9" s="354" t="e">
        <f>'[9]15 Yr. Cash Flow'!#REF!</f>
        <v>#REF!</v>
      </c>
      <c r="PEA9" s="354" t="e">
        <f>'[9]15 Yr. Cash Flow'!#REF!</f>
        <v>#REF!</v>
      </c>
      <c r="PEC9" s="354" t="e">
        <f>'[9]15 Yr. Cash Flow'!#REF!</f>
        <v>#REF!</v>
      </c>
      <c r="PEE9" s="354" t="e">
        <f>'[9]15 Yr. Cash Flow'!#REF!</f>
        <v>#REF!</v>
      </c>
      <c r="PEG9" s="354" t="e">
        <f>'[9]15 Yr. Cash Flow'!#REF!</f>
        <v>#REF!</v>
      </c>
      <c r="PEI9" s="354" t="e">
        <f>'[9]15 Yr. Cash Flow'!#REF!</f>
        <v>#REF!</v>
      </c>
      <c r="PEK9" s="354" t="e">
        <f>'[9]15 Yr. Cash Flow'!#REF!</f>
        <v>#REF!</v>
      </c>
      <c r="PEM9" s="354" t="e">
        <f>'[9]15 Yr. Cash Flow'!#REF!</f>
        <v>#REF!</v>
      </c>
      <c r="PEO9" s="354" t="e">
        <f>'[9]15 Yr. Cash Flow'!#REF!</f>
        <v>#REF!</v>
      </c>
      <c r="PEQ9" s="354" t="e">
        <f>'[9]15 Yr. Cash Flow'!#REF!</f>
        <v>#REF!</v>
      </c>
      <c r="PES9" s="354" t="e">
        <f>'[9]15 Yr. Cash Flow'!#REF!</f>
        <v>#REF!</v>
      </c>
      <c r="PEU9" s="354" t="e">
        <f>'[9]15 Yr. Cash Flow'!#REF!</f>
        <v>#REF!</v>
      </c>
      <c r="PEW9" s="354" t="e">
        <f>'[9]15 Yr. Cash Flow'!#REF!</f>
        <v>#REF!</v>
      </c>
      <c r="PEY9" s="354" t="e">
        <f>'[9]15 Yr. Cash Flow'!#REF!</f>
        <v>#REF!</v>
      </c>
      <c r="PFA9" s="354" t="e">
        <f>'[9]15 Yr. Cash Flow'!#REF!</f>
        <v>#REF!</v>
      </c>
      <c r="PFC9" s="354" t="e">
        <f>'[9]15 Yr. Cash Flow'!#REF!</f>
        <v>#REF!</v>
      </c>
      <c r="PFE9" s="354" t="e">
        <f>'[9]15 Yr. Cash Flow'!#REF!</f>
        <v>#REF!</v>
      </c>
      <c r="PFG9" s="354" t="e">
        <f>'[9]15 Yr. Cash Flow'!#REF!</f>
        <v>#REF!</v>
      </c>
      <c r="PFI9" s="354" t="e">
        <f>'[9]15 Yr. Cash Flow'!#REF!</f>
        <v>#REF!</v>
      </c>
      <c r="PFK9" s="354" t="e">
        <f>'[9]15 Yr. Cash Flow'!#REF!</f>
        <v>#REF!</v>
      </c>
      <c r="PFM9" s="354" t="e">
        <f>'[9]15 Yr. Cash Flow'!#REF!</f>
        <v>#REF!</v>
      </c>
      <c r="PFO9" s="354" t="e">
        <f>'[9]15 Yr. Cash Flow'!#REF!</f>
        <v>#REF!</v>
      </c>
      <c r="PFQ9" s="354" t="e">
        <f>'[9]15 Yr. Cash Flow'!#REF!</f>
        <v>#REF!</v>
      </c>
      <c r="PFS9" s="354" t="e">
        <f>'[9]15 Yr. Cash Flow'!#REF!</f>
        <v>#REF!</v>
      </c>
      <c r="PFU9" s="354" t="e">
        <f>'[9]15 Yr. Cash Flow'!#REF!</f>
        <v>#REF!</v>
      </c>
      <c r="PFW9" s="354" t="e">
        <f>'[9]15 Yr. Cash Flow'!#REF!</f>
        <v>#REF!</v>
      </c>
      <c r="PFY9" s="354" t="e">
        <f>'[9]15 Yr. Cash Flow'!#REF!</f>
        <v>#REF!</v>
      </c>
      <c r="PGA9" s="354" t="e">
        <f>'[9]15 Yr. Cash Flow'!#REF!</f>
        <v>#REF!</v>
      </c>
      <c r="PGC9" s="354" t="e">
        <f>'[9]15 Yr. Cash Flow'!#REF!</f>
        <v>#REF!</v>
      </c>
      <c r="PGE9" s="354" t="e">
        <f>'[9]15 Yr. Cash Flow'!#REF!</f>
        <v>#REF!</v>
      </c>
      <c r="PGG9" s="354" t="e">
        <f>'[9]15 Yr. Cash Flow'!#REF!</f>
        <v>#REF!</v>
      </c>
      <c r="PGI9" s="354" t="e">
        <f>'[9]15 Yr. Cash Flow'!#REF!</f>
        <v>#REF!</v>
      </c>
      <c r="PGK9" s="354" t="e">
        <f>'[9]15 Yr. Cash Flow'!#REF!</f>
        <v>#REF!</v>
      </c>
      <c r="PGM9" s="354" t="e">
        <f>'[9]15 Yr. Cash Flow'!#REF!</f>
        <v>#REF!</v>
      </c>
      <c r="PGO9" s="354" t="e">
        <f>'[9]15 Yr. Cash Flow'!#REF!</f>
        <v>#REF!</v>
      </c>
      <c r="PGQ9" s="354" t="e">
        <f>'[9]15 Yr. Cash Flow'!#REF!</f>
        <v>#REF!</v>
      </c>
      <c r="PGS9" s="354" t="e">
        <f>'[9]15 Yr. Cash Flow'!#REF!</f>
        <v>#REF!</v>
      </c>
      <c r="PGU9" s="354" t="e">
        <f>'[9]15 Yr. Cash Flow'!#REF!</f>
        <v>#REF!</v>
      </c>
      <c r="PGW9" s="354" t="e">
        <f>'[9]15 Yr. Cash Flow'!#REF!</f>
        <v>#REF!</v>
      </c>
      <c r="PGY9" s="354" t="e">
        <f>'[9]15 Yr. Cash Flow'!#REF!</f>
        <v>#REF!</v>
      </c>
      <c r="PHA9" s="354" t="e">
        <f>'[9]15 Yr. Cash Flow'!#REF!</f>
        <v>#REF!</v>
      </c>
      <c r="PHC9" s="354" t="e">
        <f>'[9]15 Yr. Cash Flow'!#REF!</f>
        <v>#REF!</v>
      </c>
      <c r="PHE9" s="354" t="e">
        <f>'[9]15 Yr. Cash Flow'!#REF!</f>
        <v>#REF!</v>
      </c>
      <c r="PHG9" s="354" t="e">
        <f>'[9]15 Yr. Cash Flow'!#REF!</f>
        <v>#REF!</v>
      </c>
      <c r="PHI9" s="354" t="e">
        <f>'[9]15 Yr. Cash Flow'!#REF!</f>
        <v>#REF!</v>
      </c>
      <c r="PHK9" s="354" t="e">
        <f>'[9]15 Yr. Cash Flow'!#REF!</f>
        <v>#REF!</v>
      </c>
      <c r="PHM9" s="354" t="e">
        <f>'[9]15 Yr. Cash Flow'!#REF!</f>
        <v>#REF!</v>
      </c>
      <c r="PHO9" s="354" t="e">
        <f>'[9]15 Yr. Cash Flow'!#REF!</f>
        <v>#REF!</v>
      </c>
      <c r="PHQ9" s="354" t="e">
        <f>'[9]15 Yr. Cash Flow'!#REF!</f>
        <v>#REF!</v>
      </c>
      <c r="PHS9" s="354" t="e">
        <f>'[9]15 Yr. Cash Flow'!#REF!</f>
        <v>#REF!</v>
      </c>
      <c r="PHU9" s="354" t="e">
        <f>'[9]15 Yr. Cash Flow'!#REF!</f>
        <v>#REF!</v>
      </c>
      <c r="PHW9" s="354" t="e">
        <f>'[9]15 Yr. Cash Flow'!#REF!</f>
        <v>#REF!</v>
      </c>
      <c r="PHY9" s="354" t="e">
        <f>'[9]15 Yr. Cash Flow'!#REF!</f>
        <v>#REF!</v>
      </c>
      <c r="PIA9" s="354" t="e">
        <f>'[9]15 Yr. Cash Flow'!#REF!</f>
        <v>#REF!</v>
      </c>
      <c r="PIC9" s="354" t="e">
        <f>'[9]15 Yr. Cash Flow'!#REF!</f>
        <v>#REF!</v>
      </c>
      <c r="PIE9" s="354" t="e">
        <f>'[9]15 Yr. Cash Flow'!#REF!</f>
        <v>#REF!</v>
      </c>
      <c r="PIG9" s="354" t="e">
        <f>'[9]15 Yr. Cash Flow'!#REF!</f>
        <v>#REF!</v>
      </c>
      <c r="PII9" s="354" t="e">
        <f>'[9]15 Yr. Cash Flow'!#REF!</f>
        <v>#REF!</v>
      </c>
      <c r="PIK9" s="354" t="e">
        <f>'[9]15 Yr. Cash Flow'!#REF!</f>
        <v>#REF!</v>
      </c>
      <c r="PIM9" s="354" t="e">
        <f>'[9]15 Yr. Cash Flow'!#REF!</f>
        <v>#REF!</v>
      </c>
      <c r="PIO9" s="354" t="e">
        <f>'[9]15 Yr. Cash Flow'!#REF!</f>
        <v>#REF!</v>
      </c>
      <c r="PIQ9" s="354" t="e">
        <f>'[9]15 Yr. Cash Flow'!#REF!</f>
        <v>#REF!</v>
      </c>
      <c r="PIS9" s="354" t="e">
        <f>'[9]15 Yr. Cash Flow'!#REF!</f>
        <v>#REF!</v>
      </c>
      <c r="PIU9" s="354" t="e">
        <f>'[9]15 Yr. Cash Flow'!#REF!</f>
        <v>#REF!</v>
      </c>
      <c r="PIW9" s="354" t="e">
        <f>'[9]15 Yr. Cash Flow'!#REF!</f>
        <v>#REF!</v>
      </c>
      <c r="PIY9" s="354" t="e">
        <f>'[9]15 Yr. Cash Flow'!#REF!</f>
        <v>#REF!</v>
      </c>
      <c r="PJA9" s="354" t="e">
        <f>'[9]15 Yr. Cash Flow'!#REF!</f>
        <v>#REF!</v>
      </c>
      <c r="PJC9" s="354" t="e">
        <f>'[9]15 Yr. Cash Flow'!#REF!</f>
        <v>#REF!</v>
      </c>
      <c r="PJE9" s="354" t="e">
        <f>'[9]15 Yr. Cash Flow'!#REF!</f>
        <v>#REF!</v>
      </c>
      <c r="PJG9" s="354" t="e">
        <f>'[9]15 Yr. Cash Flow'!#REF!</f>
        <v>#REF!</v>
      </c>
      <c r="PJI9" s="354" t="e">
        <f>'[9]15 Yr. Cash Flow'!#REF!</f>
        <v>#REF!</v>
      </c>
      <c r="PJK9" s="354" t="e">
        <f>'[9]15 Yr. Cash Flow'!#REF!</f>
        <v>#REF!</v>
      </c>
      <c r="PJM9" s="354" t="e">
        <f>'[9]15 Yr. Cash Flow'!#REF!</f>
        <v>#REF!</v>
      </c>
      <c r="PJO9" s="354" t="e">
        <f>'[9]15 Yr. Cash Flow'!#REF!</f>
        <v>#REF!</v>
      </c>
      <c r="PJQ9" s="354" t="e">
        <f>'[9]15 Yr. Cash Flow'!#REF!</f>
        <v>#REF!</v>
      </c>
      <c r="PJS9" s="354" t="e">
        <f>'[9]15 Yr. Cash Flow'!#REF!</f>
        <v>#REF!</v>
      </c>
      <c r="PJU9" s="354" t="e">
        <f>'[9]15 Yr. Cash Flow'!#REF!</f>
        <v>#REF!</v>
      </c>
      <c r="PJW9" s="354" t="e">
        <f>'[9]15 Yr. Cash Flow'!#REF!</f>
        <v>#REF!</v>
      </c>
      <c r="PJY9" s="354" t="e">
        <f>'[9]15 Yr. Cash Flow'!#REF!</f>
        <v>#REF!</v>
      </c>
      <c r="PKA9" s="354" t="e">
        <f>'[9]15 Yr. Cash Flow'!#REF!</f>
        <v>#REF!</v>
      </c>
      <c r="PKC9" s="354" t="e">
        <f>'[9]15 Yr. Cash Flow'!#REF!</f>
        <v>#REF!</v>
      </c>
      <c r="PKE9" s="354" t="e">
        <f>'[9]15 Yr. Cash Flow'!#REF!</f>
        <v>#REF!</v>
      </c>
      <c r="PKG9" s="354" t="e">
        <f>'[9]15 Yr. Cash Flow'!#REF!</f>
        <v>#REF!</v>
      </c>
      <c r="PKI9" s="354" t="e">
        <f>'[9]15 Yr. Cash Flow'!#REF!</f>
        <v>#REF!</v>
      </c>
      <c r="PKK9" s="354" t="e">
        <f>'[9]15 Yr. Cash Flow'!#REF!</f>
        <v>#REF!</v>
      </c>
      <c r="PKM9" s="354" t="e">
        <f>'[9]15 Yr. Cash Flow'!#REF!</f>
        <v>#REF!</v>
      </c>
      <c r="PKO9" s="354" t="e">
        <f>'[9]15 Yr. Cash Flow'!#REF!</f>
        <v>#REF!</v>
      </c>
      <c r="PKQ9" s="354" t="e">
        <f>'[9]15 Yr. Cash Flow'!#REF!</f>
        <v>#REF!</v>
      </c>
      <c r="PKS9" s="354" t="e">
        <f>'[9]15 Yr. Cash Flow'!#REF!</f>
        <v>#REF!</v>
      </c>
      <c r="PKU9" s="354" t="e">
        <f>'[9]15 Yr. Cash Flow'!#REF!</f>
        <v>#REF!</v>
      </c>
      <c r="PKW9" s="354" t="e">
        <f>'[9]15 Yr. Cash Flow'!#REF!</f>
        <v>#REF!</v>
      </c>
      <c r="PKY9" s="354" t="e">
        <f>'[9]15 Yr. Cash Flow'!#REF!</f>
        <v>#REF!</v>
      </c>
      <c r="PLA9" s="354" t="e">
        <f>'[9]15 Yr. Cash Flow'!#REF!</f>
        <v>#REF!</v>
      </c>
      <c r="PLC9" s="354" t="e">
        <f>'[9]15 Yr. Cash Flow'!#REF!</f>
        <v>#REF!</v>
      </c>
      <c r="PLE9" s="354" t="e">
        <f>'[9]15 Yr. Cash Flow'!#REF!</f>
        <v>#REF!</v>
      </c>
      <c r="PLG9" s="354" t="e">
        <f>'[9]15 Yr. Cash Flow'!#REF!</f>
        <v>#REF!</v>
      </c>
      <c r="PLI9" s="354" t="e">
        <f>'[9]15 Yr. Cash Flow'!#REF!</f>
        <v>#REF!</v>
      </c>
      <c r="PLK9" s="354" t="e">
        <f>'[9]15 Yr. Cash Flow'!#REF!</f>
        <v>#REF!</v>
      </c>
      <c r="PLM9" s="354" t="e">
        <f>'[9]15 Yr. Cash Flow'!#REF!</f>
        <v>#REF!</v>
      </c>
      <c r="PLO9" s="354" t="e">
        <f>'[9]15 Yr. Cash Flow'!#REF!</f>
        <v>#REF!</v>
      </c>
      <c r="PLQ9" s="354" t="e">
        <f>'[9]15 Yr. Cash Flow'!#REF!</f>
        <v>#REF!</v>
      </c>
      <c r="PLS9" s="354" t="e">
        <f>'[9]15 Yr. Cash Flow'!#REF!</f>
        <v>#REF!</v>
      </c>
      <c r="PLU9" s="354" t="e">
        <f>'[9]15 Yr. Cash Flow'!#REF!</f>
        <v>#REF!</v>
      </c>
      <c r="PLW9" s="354" t="e">
        <f>'[9]15 Yr. Cash Flow'!#REF!</f>
        <v>#REF!</v>
      </c>
      <c r="PLY9" s="354" t="e">
        <f>'[9]15 Yr. Cash Flow'!#REF!</f>
        <v>#REF!</v>
      </c>
      <c r="PMA9" s="354" t="e">
        <f>'[9]15 Yr. Cash Flow'!#REF!</f>
        <v>#REF!</v>
      </c>
      <c r="PMC9" s="354" t="e">
        <f>'[9]15 Yr. Cash Flow'!#REF!</f>
        <v>#REF!</v>
      </c>
      <c r="PME9" s="354" t="e">
        <f>'[9]15 Yr. Cash Flow'!#REF!</f>
        <v>#REF!</v>
      </c>
      <c r="PMG9" s="354" t="e">
        <f>'[9]15 Yr. Cash Flow'!#REF!</f>
        <v>#REF!</v>
      </c>
      <c r="PMI9" s="354" t="e">
        <f>'[9]15 Yr. Cash Flow'!#REF!</f>
        <v>#REF!</v>
      </c>
      <c r="PMK9" s="354" t="e">
        <f>'[9]15 Yr. Cash Flow'!#REF!</f>
        <v>#REF!</v>
      </c>
      <c r="PMM9" s="354" t="e">
        <f>'[9]15 Yr. Cash Flow'!#REF!</f>
        <v>#REF!</v>
      </c>
      <c r="PMO9" s="354" t="e">
        <f>'[9]15 Yr. Cash Flow'!#REF!</f>
        <v>#REF!</v>
      </c>
      <c r="PMQ9" s="354" t="e">
        <f>'[9]15 Yr. Cash Flow'!#REF!</f>
        <v>#REF!</v>
      </c>
      <c r="PMS9" s="354" t="e">
        <f>'[9]15 Yr. Cash Flow'!#REF!</f>
        <v>#REF!</v>
      </c>
      <c r="PMU9" s="354" t="e">
        <f>'[9]15 Yr. Cash Flow'!#REF!</f>
        <v>#REF!</v>
      </c>
      <c r="PMW9" s="354" t="e">
        <f>'[9]15 Yr. Cash Flow'!#REF!</f>
        <v>#REF!</v>
      </c>
      <c r="PMY9" s="354" t="e">
        <f>'[9]15 Yr. Cash Flow'!#REF!</f>
        <v>#REF!</v>
      </c>
      <c r="PNA9" s="354" t="e">
        <f>'[9]15 Yr. Cash Flow'!#REF!</f>
        <v>#REF!</v>
      </c>
      <c r="PNC9" s="354" t="e">
        <f>'[9]15 Yr. Cash Flow'!#REF!</f>
        <v>#REF!</v>
      </c>
      <c r="PNE9" s="354" t="e">
        <f>'[9]15 Yr. Cash Flow'!#REF!</f>
        <v>#REF!</v>
      </c>
      <c r="PNG9" s="354" t="e">
        <f>'[9]15 Yr. Cash Flow'!#REF!</f>
        <v>#REF!</v>
      </c>
      <c r="PNI9" s="354" t="e">
        <f>'[9]15 Yr. Cash Flow'!#REF!</f>
        <v>#REF!</v>
      </c>
      <c r="PNK9" s="354" t="e">
        <f>'[9]15 Yr. Cash Flow'!#REF!</f>
        <v>#REF!</v>
      </c>
      <c r="PNM9" s="354" t="e">
        <f>'[9]15 Yr. Cash Flow'!#REF!</f>
        <v>#REF!</v>
      </c>
      <c r="PNO9" s="354" t="e">
        <f>'[9]15 Yr. Cash Flow'!#REF!</f>
        <v>#REF!</v>
      </c>
      <c r="PNQ9" s="354" t="e">
        <f>'[9]15 Yr. Cash Flow'!#REF!</f>
        <v>#REF!</v>
      </c>
      <c r="PNS9" s="354" t="e">
        <f>'[9]15 Yr. Cash Flow'!#REF!</f>
        <v>#REF!</v>
      </c>
      <c r="PNU9" s="354" t="e">
        <f>'[9]15 Yr. Cash Flow'!#REF!</f>
        <v>#REF!</v>
      </c>
      <c r="PNW9" s="354" t="e">
        <f>'[9]15 Yr. Cash Flow'!#REF!</f>
        <v>#REF!</v>
      </c>
      <c r="PNY9" s="354" t="e">
        <f>'[9]15 Yr. Cash Flow'!#REF!</f>
        <v>#REF!</v>
      </c>
      <c r="POA9" s="354" t="e">
        <f>'[9]15 Yr. Cash Flow'!#REF!</f>
        <v>#REF!</v>
      </c>
      <c r="POC9" s="354" t="e">
        <f>'[9]15 Yr. Cash Flow'!#REF!</f>
        <v>#REF!</v>
      </c>
      <c r="POE9" s="354" t="e">
        <f>'[9]15 Yr. Cash Flow'!#REF!</f>
        <v>#REF!</v>
      </c>
      <c r="POG9" s="354" t="e">
        <f>'[9]15 Yr. Cash Flow'!#REF!</f>
        <v>#REF!</v>
      </c>
      <c r="POI9" s="354" t="e">
        <f>'[9]15 Yr. Cash Flow'!#REF!</f>
        <v>#REF!</v>
      </c>
      <c r="POK9" s="354" t="e">
        <f>'[9]15 Yr. Cash Flow'!#REF!</f>
        <v>#REF!</v>
      </c>
      <c r="POM9" s="354" t="e">
        <f>'[9]15 Yr. Cash Flow'!#REF!</f>
        <v>#REF!</v>
      </c>
      <c r="POO9" s="354" t="e">
        <f>'[9]15 Yr. Cash Flow'!#REF!</f>
        <v>#REF!</v>
      </c>
      <c r="POQ9" s="354" t="e">
        <f>'[9]15 Yr. Cash Flow'!#REF!</f>
        <v>#REF!</v>
      </c>
      <c r="POS9" s="354" t="e">
        <f>'[9]15 Yr. Cash Flow'!#REF!</f>
        <v>#REF!</v>
      </c>
      <c r="POU9" s="354" t="e">
        <f>'[9]15 Yr. Cash Flow'!#REF!</f>
        <v>#REF!</v>
      </c>
      <c r="POW9" s="354" t="e">
        <f>'[9]15 Yr. Cash Flow'!#REF!</f>
        <v>#REF!</v>
      </c>
      <c r="POY9" s="354" t="e">
        <f>'[9]15 Yr. Cash Flow'!#REF!</f>
        <v>#REF!</v>
      </c>
      <c r="PPA9" s="354" t="e">
        <f>'[9]15 Yr. Cash Flow'!#REF!</f>
        <v>#REF!</v>
      </c>
      <c r="PPC9" s="354" t="e">
        <f>'[9]15 Yr. Cash Flow'!#REF!</f>
        <v>#REF!</v>
      </c>
      <c r="PPE9" s="354" t="e">
        <f>'[9]15 Yr. Cash Flow'!#REF!</f>
        <v>#REF!</v>
      </c>
      <c r="PPG9" s="354" t="e">
        <f>'[9]15 Yr. Cash Flow'!#REF!</f>
        <v>#REF!</v>
      </c>
      <c r="PPI9" s="354" t="e">
        <f>'[9]15 Yr. Cash Flow'!#REF!</f>
        <v>#REF!</v>
      </c>
      <c r="PPK9" s="354" t="e">
        <f>'[9]15 Yr. Cash Flow'!#REF!</f>
        <v>#REF!</v>
      </c>
      <c r="PPM9" s="354" t="e">
        <f>'[9]15 Yr. Cash Flow'!#REF!</f>
        <v>#REF!</v>
      </c>
      <c r="PPO9" s="354" t="e">
        <f>'[9]15 Yr. Cash Flow'!#REF!</f>
        <v>#REF!</v>
      </c>
      <c r="PPQ9" s="354" t="e">
        <f>'[9]15 Yr. Cash Flow'!#REF!</f>
        <v>#REF!</v>
      </c>
      <c r="PPS9" s="354" t="e">
        <f>'[9]15 Yr. Cash Flow'!#REF!</f>
        <v>#REF!</v>
      </c>
      <c r="PPU9" s="354" t="e">
        <f>'[9]15 Yr. Cash Flow'!#REF!</f>
        <v>#REF!</v>
      </c>
      <c r="PPW9" s="354" t="e">
        <f>'[9]15 Yr. Cash Flow'!#REF!</f>
        <v>#REF!</v>
      </c>
      <c r="PPY9" s="354" t="e">
        <f>'[9]15 Yr. Cash Flow'!#REF!</f>
        <v>#REF!</v>
      </c>
      <c r="PQA9" s="354" t="e">
        <f>'[9]15 Yr. Cash Flow'!#REF!</f>
        <v>#REF!</v>
      </c>
      <c r="PQC9" s="354" t="e">
        <f>'[9]15 Yr. Cash Flow'!#REF!</f>
        <v>#REF!</v>
      </c>
      <c r="PQE9" s="354" t="e">
        <f>'[9]15 Yr. Cash Flow'!#REF!</f>
        <v>#REF!</v>
      </c>
      <c r="PQG9" s="354" t="e">
        <f>'[9]15 Yr. Cash Flow'!#REF!</f>
        <v>#REF!</v>
      </c>
      <c r="PQI9" s="354" t="e">
        <f>'[9]15 Yr. Cash Flow'!#REF!</f>
        <v>#REF!</v>
      </c>
      <c r="PQK9" s="354" t="e">
        <f>'[9]15 Yr. Cash Flow'!#REF!</f>
        <v>#REF!</v>
      </c>
      <c r="PQM9" s="354" t="e">
        <f>'[9]15 Yr. Cash Flow'!#REF!</f>
        <v>#REF!</v>
      </c>
      <c r="PQO9" s="354" t="e">
        <f>'[9]15 Yr. Cash Flow'!#REF!</f>
        <v>#REF!</v>
      </c>
      <c r="PQQ9" s="354" t="e">
        <f>'[9]15 Yr. Cash Flow'!#REF!</f>
        <v>#REF!</v>
      </c>
      <c r="PQS9" s="354" t="e">
        <f>'[9]15 Yr. Cash Flow'!#REF!</f>
        <v>#REF!</v>
      </c>
      <c r="PQU9" s="354" t="e">
        <f>'[9]15 Yr. Cash Flow'!#REF!</f>
        <v>#REF!</v>
      </c>
      <c r="PQW9" s="354" t="e">
        <f>'[9]15 Yr. Cash Flow'!#REF!</f>
        <v>#REF!</v>
      </c>
      <c r="PQY9" s="354" t="e">
        <f>'[9]15 Yr. Cash Flow'!#REF!</f>
        <v>#REF!</v>
      </c>
      <c r="PRA9" s="354" t="e">
        <f>'[9]15 Yr. Cash Flow'!#REF!</f>
        <v>#REF!</v>
      </c>
      <c r="PRC9" s="354" t="e">
        <f>'[9]15 Yr. Cash Flow'!#REF!</f>
        <v>#REF!</v>
      </c>
      <c r="PRE9" s="354" t="e">
        <f>'[9]15 Yr. Cash Flow'!#REF!</f>
        <v>#REF!</v>
      </c>
      <c r="PRG9" s="354" t="e">
        <f>'[9]15 Yr. Cash Flow'!#REF!</f>
        <v>#REF!</v>
      </c>
      <c r="PRI9" s="354" t="e">
        <f>'[9]15 Yr. Cash Flow'!#REF!</f>
        <v>#REF!</v>
      </c>
      <c r="PRK9" s="354" t="e">
        <f>'[9]15 Yr. Cash Flow'!#REF!</f>
        <v>#REF!</v>
      </c>
      <c r="PRM9" s="354" t="e">
        <f>'[9]15 Yr. Cash Flow'!#REF!</f>
        <v>#REF!</v>
      </c>
      <c r="PRO9" s="354" t="e">
        <f>'[9]15 Yr. Cash Flow'!#REF!</f>
        <v>#REF!</v>
      </c>
      <c r="PRQ9" s="354" t="e">
        <f>'[9]15 Yr. Cash Flow'!#REF!</f>
        <v>#REF!</v>
      </c>
      <c r="PRS9" s="354" t="e">
        <f>'[9]15 Yr. Cash Flow'!#REF!</f>
        <v>#REF!</v>
      </c>
      <c r="PRU9" s="354" t="e">
        <f>'[9]15 Yr. Cash Flow'!#REF!</f>
        <v>#REF!</v>
      </c>
      <c r="PRW9" s="354" t="e">
        <f>'[9]15 Yr. Cash Flow'!#REF!</f>
        <v>#REF!</v>
      </c>
      <c r="PRY9" s="354" t="e">
        <f>'[9]15 Yr. Cash Flow'!#REF!</f>
        <v>#REF!</v>
      </c>
      <c r="PSA9" s="354" t="e">
        <f>'[9]15 Yr. Cash Flow'!#REF!</f>
        <v>#REF!</v>
      </c>
      <c r="PSC9" s="354" t="e">
        <f>'[9]15 Yr. Cash Flow'!#REF!</f>
        <v>#REF!</v>
      </c>
      <c r="PSE9" s="354" t="e">
        <f>'[9]15 Yr. Cash Flow'!#REF!</f>
        <v>#REF!</v>
      </c>
      <c r="PSG9" s="354" t="e">
        <f>'[9]15 Yr. Cash Flow'!#REF!</f>
        <v>#REF!</v>
      </c>
      <c r="PSI9" s="354" t="e">
        <f>'[9]15 Yr. Cash Flow'!#REF!</f>
        <v>#REF!</v>
      </c>
      <c r="PSK9" s="354" t="e">
        <f>'[9]15 Yr. Cash Flow'!#REF!</f>
        <v>#REF!</v>
      </c>
      <c r="PSM9" s="354" t="e">
        <f>'[9]15 Yr. Cash Flow'!#REF!</f>
        <v>#REF!</v>
      </c>
      <c r="PSO9" s="354" t="e">
        <f>'[9]15 Yr. Cash Flow'!#REF!</f>
        <v>#REF!</v>
      </c>
      <c r="PSQ9" s="354" t="e">
        <f>'[9]15 Yr. Cash Flow'!#REF!</f>
        <v>#REF!</v>
      </c>
      <c r="PSS9" s="354" t="e">
        <f>'[9]15 Yr. Cash Flow'!#REF!</f>
        <v>#REF!</v>
      </c>
      <c r="PSU9" s="354" t="e">
        <f>'[9]15 Yr. Cash Flow'!#REF!</f>
        <v>#REF!</v>
      </c>
      <c r="PSW9" s="354" t="e">
        <f>'[9]15 Yr. Cash Flow'!#REF!</f>
        <v>#REF!</v>
      </c>
      <c r="PSY9" s="354" t="e">
        <f>'[9]15 Yr. Cash Flow'!#REF!</f>
        <v>#REF!</v>
      </c>
      <c r="PTA9" s="354" t="e">
        <f>'[9]15 Yr. Cash Flow'!#REF!</f>
        <v>#REF!</v>
      </c>
      <c r="PTC9" s="354" t="e">
        <f>'[9]15 Yr. Cash Flow'!#REF!</f>
        <v>#REF!</v>
      </c>
      <c r="PTE9" s="354" t="e">
        <f>'[9]15 Yr. Cash Flow'!#REF!</f>
        <v>#REF!</v>
      </c>
      <c r="PTG9" s="354" t="e">
        <f>'[9]15 Yr. Cash Flow'!#REF!</f>
        <v>#REF!</v>
      </c>
      <c r="PTI9" s="354" t="e">
        <f>'[9]15 Yr. Cash Flow'!#REF!</f>
        <v>#REF!</v>
      </c>
      <c r="PTK9" s="354" t="e">
        <f>'[9]15 Yr. Cash Flow'!#REF!</f>
        <v>#REF!</v>
      </c>
      <c r="PTM9" s="354" t="e">
        <f>'[9]15 Yr. Cash Flow'!#REF!</f>
        <v>#REF!</v>
      </c>
      <c r="PTO9" s="354" t="e">
        <f>'[9]15 Yr. Cash Flow'!#REF!</f>
        <v>#REF!</v>
      </c>
      <c r="PTQ9" s="354" t="e">
        <f>'[9]15 Yr. Cash Flow'!#REF!</f>
        <v>#REF!</v>
      </c>
      <c r="PTS9" s="354" t="e">
        <f>'[9]15 Yr. Cash Flow'!#REF!</f>
        <v>#REF!</v>
      </c>
      <c r="PTU9" s="354" t="e">
        <f>'[9]15 Yr. Cash Flow'!#REF!</f>
        <v>#REF!</v>
      </c>
      <c r="PTW9" s="354" t="e">
        <f>'[9]15 Yr. Cash Flow'!#REF!</f>
        <v>#REF!</v>
      </c>
      <c r="PTY9" s="354" t="e">
        <f>'[9]15 Yr. Cash Flow'!#REF!</f>
        <v>#REF!</v>
      </c>
      <c r="PUA9" s="354" t="e">
        <f>'[9]15 Yr. Cash Flow'!#REF!</f>
        <v>#REF!</v>
      </c>
      <c r="PUC9" s="354" t="e">
        <f>'[9]15 Yr. Cash Flow'!#REF!</f>
        <v>#REF!</v>
      </c>
      <c r="PUE9" s="354" t="e">
        <f>'[9]15 Yr. Cash Flow'!#REF!</f>
        <v>#REF!</v>
      </c>
      <c r="PUG9" s="354" t="e">
        <f>'[9]15 Yr. Cash Flow'!#REF!</f>
        <v>#REF!</v>
      </c>
      <c r="PUI9" s="354" t="e">
        <f>'[9]15 Yr. Cash Flow'!#REF!</f>
        <v>#REF!</v>
      </c>
      <c r="PUK9" s="354" t="e">
        <f>'[9]15 Yr. Cash Flow'!#REF!</f>
        <v>#REF!</v>
      </c>
      <c r="PUM9" s="354" t="e">
        <f>'[9]15 Yr. Cash Flow'!#REF!</f>
        <v>#REF!</v>
      </c>
      <c r="PUO9" s="354" t="e">
        <f>'[9]15 Yr. Cash Flow'!#REF!</f>
        <v>#REF!</v>
      </c>
      <c r="PUQ9" s="354" t="e">
        <f>'[9]15 Yr. Cash Flow'!#REF!</f>
        <v>#REF!</v>
      </c>
      <c r="PUS9" s="354" t="e">
        <f>'[9]15 Yr. Cash Flow'!#REF!</f>
        <v>#REF!</v>
      </c>
      <c r="PUU9" s="354" t="e">
        <f>'[9]15 Yr. Cash Flow'!#REF!</f>
        <v>#REF!</v>
      </c>
      <c r="PUW9" s="354" t="e">
        <f>'[9]15 Yr. Cash Flow'!#REF!</f>
        <v>#REF!</v>
      </c>
      <c r="PUY9" s="354" t="e">
        <f>'[9]15 Yr. Cash Flow'!#REF!</f>
        <v>#REF!</v>
      </c>
      <c r="PVA9" s="354" t="e">
        <f>'[9]15 Yr. Cash Flow'!#REF!</f>
        <v>#REF!</v>
      </c>
      <c r="PVC9" s="354" t="e">
        <f>'[9]15 Yr. Cash Flow'!#REF!</f>
        <v>#REF!</v>
      </c>
      <c r="PVE9" s="354" t="e">
        <f>'[9]15 Yr. Cash Flow'!#REF!</f>
        <v>#REF!</v>
      </c>
      <c r="PVG9" s="354" t="e">
        <f>'[9]15 Yr. Cash Flow'!#REF!</f>
        <v>#REF!</v>
      </c>
      <c r="PVI9" s="354" t="e">
        <f>'[9]15 Yr. Cash Flow'!#REF!</f>
        <v>#REF!</v>
      </c>
      <c r="PVK9" s="354" t="e">
        <f>'[9]15 Yr. Cash Flow'!#REF!</f>
        <v>#REF!</v>
      </c>
      <c r="PVM9" s="354" t="e">
        <f>'[9]15 Yr. Cash Flow'!#REF!</f>
        <v>#REF!</v>
      </c>
      <c r="PVO9" s="354" t="e">
        <f>'[9]15 Yr. Cash Flow'!#REF!</f>
        <v>#REF!</v>
      </c>
      <c r="PVQ9" s="354" t="e">
        <f>'[9]15 Yr. Cash Flow'!#REF!</f>
        <v>#REF!</v>
      </c>
      <c r="PVS9" s="354" t="e">
        <f>'[9]15 Yr. Cash Flow'!#REF!</f>
        <v>#REF!</v>
      </c>
      <c r="PVU9" s="354" t="e">
        <f>'[9]15 Yr. Cash Flow'!#REF!</f>
        <v>#REF!</v>
      </c>
      <c r="PVW9" s="354" t="e">
        <f>'[9]15 Yr. Cash Flow'!#REF!</f>
        <v>#REF!</v>
      </c>
      <c r="PVY9" s="354" t="e">
        <f>'[9]15 Yr. Cash Flow'!#REF!</f>
        <v>#REF!</v>
      </c>
      <c r="PWA9" s="354" t="e">
        <f>'[9]15 Yr. Cash Flow'!#REF!</f>
        <v>#REF!</v>
      </c>
      <c r="PWC9" s="354" t="e">
        <f>'[9]15 Yr. Cash Flow'!#REF!</f>
        <v>#REF!</v>
      </c>
      <c r="PWE9" s="354" t="e">
        <f>'[9]15 Yr. Cash Flow'!#REF!</f>
        <v>#REF!</v>
      </c>
      <c r="PWG9" s="354" t="e">
        <f>'[9]15 Yr. Cash Flow'!#REF!</f>
        <v>#REF!</v>
      </c>
      <c r="PWI9" s="354" t="e">
        <f>'[9]15 Yr. Cash Flow'!#REF!</f>
        <v>#REF!</v>
      </c>
      <c r="PWK9" s="354" t="e">
        <f>'[9]15 Yr. Cash Flow'!#REF!</f>
        <v>#REF!</v>
      </c>
      <c r="PWM9" s="354" t="e">
        <f>'[9]15 Yr. Cash Flow'!#REF!</f>
        <v>#REF!</v>
      </c>
      <c r="PWO9" s="354" t="e">
        <f>'[9]15 Yr. Cash Flow'!#REF!</f>
        <v>#REF!</v>
      </c>
      <c r="PWQ9" s="354" t="e">
        <f>'[9]15 Yr. Cash Flow'!#REF!</f>
        <v>#REF!</v>
      </c>
      <c r="PWS9" s="354" t="e">
        <f>'[9]15 Yr. Cash Flow'!#REF!</f>
        <v>#REF!</v>
      </c>
      <c r="PWU9" s="354" t="e">
        <f>'[9]15 Yr. Cash Flow'!#REF!</f>
        <v>#REF!</v>
      </c>
      <c r="PWW9" s="354" t="e">
        <f>'[9]15 Yr. Cash Flow'!#REF!</f>
        <v>#REF!</v>
      </c>
      <c r="PWY9" s="354" t="e">
        <f>'[9]15 Yr. Cash Flow'!#REF!</f>
        <v>#REF!</v>
      </c>
      <c r="PXA9" s="354" t="e">
        <f>'[9]15 Yr. Cash Flow'!#REF!</f>
        <v>#REF!</v>
      </c>
      <c r="PXC9" s="354" t="e">
        <f>'[9]15 Yr. Cash Flow'!#REF!</f>
        <v>#REF!</v>
      </c>
      <c r="PXE9" s="354" t="e">
        <f>'[9]15 Yr. Cash Flow'!#REF!</f>
        <v>#REF!</v>
      </c>
      <c r="PXG9" s="354" t="e">
        <f>'[9]15 Yr. Cash Flow'!#REF!</f>
        <v>#REF!</v>
      </c>
      <c r="PXI9" s="354" t="e">
        <f>'[9]15 Yr. Cash Flow'!#REF!</f>
        <v>#REF!</v>
      </c>
      <c r="PXK9" s="354" t="e">
        <f>'[9]15 Yr. Cash Flow'!#REF!</f>
        <v>#REF!</v>
      </c>
      <c r="PXM9" s="354" t="e">
        <f>'[9]15 Yr. Cash Flow'!#REF!</f>
        <v>#REF!</v>
      </c>
      <c r="PXO9" s="354" t="e">
        <f>'[9]15 Yr. Cash Flow'!#REF!</f>
        <v>#REF!</v>
      </c>
      <c r="PXQ9" s="354" t="e">
        <f>'[9]15 Yr. Cash Flow'!#REF!</f>
        <v>#REF!</v>
      </c>
      <c r="PXS9" s="354" t="e">
        <f>'[9]15 Yr. Cash Flow'!#REF!</f>
        <v>#REF!</v>
      </c>
      <c r="PXU9" s="354" t="e">
        <f>'[9]15 Yr. Cash Flow'!#REF!</f>
        <v>#REF!</v>
      </c>
      <c r="PXW9" s="354" t="e">
        <f>'[9]15 Yr. Cash Flow'!#REF!</f>
        <v>#REF!</v>
      </c>
      <c r="PXY9" s="354" t="e">
        <f>'[9]15 Yr. Cash Flow'!#REF!</f>
        <v>#REF!</v>
      </c>
      <c r="PYA9" s="354" t="e">
        <f>'[9]15 Yr. Cash Flow'!#REF!</f>
        <v>#REF!</v>
      </c>
      <c r="PYC9" s="354" t="e">
        <f>'[9]15 Yr. Cash Flow'!#REF!</f>
        <v>#REF!</v>
      </c>
      <c r="PYE9" s="354" t="e">
        <f>'[9]15 Yr. Cash Flow'!#REF!</f>
        <v>#REF!</v>
      </c>
      <c r="PYG9" s="354" t="e">
        <f>'[9]15 Yr. Cash Flow'!#REF!</f>
        <v>#REF!</v>
      </c>
      <c r="PYI9" s="354" t="e">
        <f>'[9]15 Yr. Cash Flow'!#REF!</f>
        <v>#REF!</v>
      </c>
      <c r="PYK9" s="354" t="e">
        <f>'[9]15 Yr. Cash Flow'!#REF!</f>
        <v>#REF!</v>
      </c>
      <c r="PYM9" s="354" t="e">
        <f>'[9]15 Yr. Cash Flow'!#REF!</f>
        <v>#REF!</v>
      </c>
      <c r="PYO9" s="354" t="e">
        <f>'[9]15 Yr. Cash Flow'!#REF!</f>
        <v>#REF!</v>
      </c>
      <c r="PYQ9" s="354" t="e">
        <f>'[9]15 Yr. Cash Flow'!#REF!</f>
        <v>#REF!</v>
      </c>
      <c r="PYS9" s="354" t="e">
        <f>'[9]15 Yr. Cash Flow'!#REF!</f>
        <v>#REF!</v>
      </c>
      <c r="PYU9" s="354" t="e">
        <f>'[9]15 Yr. Cash Flow'!#REF!</f>
        <v>#REF!</v>
      </c>
      <c r="PYW9" s="354" t="e">
        <f>'[9]15 Yr. Cash Flow'!#REF!</f>
        <v>#REF!</v>
      </c>
      <c r="PYY9" s="354" t="e">
        <f>'[9]15 Yr. Cash Flow'!#REF!</f>
        <v>#REF!</v>
      </c>
      <c r="PZA9" s="354" t="e">
        <f>'[9]15 Yr. Cash Flow'!#REF!</f>
        <v>#REF!</v>
      </c>
      <c r="PZC9" s="354" t="e">
        <f>'[9]15 Yr. Cash Flow'!#REF!</f>
        <v>#REF!</v>
      </c>
      <c r="PZE9" s="354" t="e">
        <f>'[9]15 Yr. Cash Flow'!#REF!</f>
        <v>#REF!</v>
      </c>
      <c r="PZG9" s="354" t="e">
        <f>'[9]15 Yr. Cash Flow'!#REF!</f>
        <v>#REF!</v>
      </c>
      <c r="PZI9" s="354" t="e">
        <f>'[9]15 Yr. Cash Flow'!#REF!</f>
        <v>#REF!</v>
      </c>
      <c r="PZK9" s="354" t="e">
        <f>'[9]15 Yr. Cash Flow'!#REF!</f>
        <v>#REF!</v>
      </c>
      <c r="PZM9" s="354" t="e">
        <f>'[9]15 Yr. Cash Flow'!#REF!</f>
        <v>#REF!</v>
      </c>
      <c r="PZO9" s="354" t="e">
        <f>'[9]15 Yr. Cash Flow'!#REF!</f>
        <v>#REF!</v>
      </c>
      <c r="PZQ9" s="354" t="e">
        <f>'[9]15 Yr. Cash Flow'!#REF!</f>
        <v>#REF!</v>
      </c>
      <c r="PZS9" s="354" t="e">
        <f>'[9]15 Yr. Cash Flow'!#REF!</f>
        <v>#REF!</v>
      </c>
      <c r="PZU9" s="354" t="e">
        <f>'[9]15 Yr. Cash Flow'!#REF!</f>
        <v>#REF!</v>
      </c>
      <c r="PZW9" s="354" t="e">
        <f>'[9]15 Yr. Cash Flow'!#REF!</f>
        <v>#REF!</v>
      </c>
      <c r="PZY9" s="354" t="e">
        <f>'[9]15 Yr. Cash Flow'!#REF!</f>
        <v>#REF!</v>
      </c>
      <c r="QAA9" s="354" t="e">
        <f>'[9]15 Yr. Cash Flow'!#REF!</f>
        <v>#REF!</v>
      </c>
      <c r="QAC9" s="354" t="e">
        <f>'[9]15 Yr. Cash Flow'!#REF!</f>
        <v>#REF!</v>
      </c>
      <c r="QAE9" s="354" t="e">
        <f>'[9]15 Yr. Cash Flow'!#REF!</f>
        <v>#REF!</v>
      </c>
      <c r="QAG9" s="354" t="e">
        <f>'[9]15 Yr. Cash Flow'!#REF!</f>
        <v>#REF!</v>
      </c>
      <c r="QAI9" s="354" t="e">
        <f>'[9]15 Yr. Cash Flow'!#REF!</f>
        <v>#REF!</v>
      </c>
      <c r="QAK9" s="354" t="e">
        <f>'[9]15 Yr. Cash Flow'!#REF!</f>
        <v>#REF!</v>
      </c>
      <c r="QAM9" s="354" t="e">
        <f>'[9]15 Yr. Cash Flow'!#REF!</f>
        <v>#REF!</v>
      </c>
      <c r="QAO9" s="354" t="e">
        <f>'[9]15 Yr. Cash Flow'!#REF!</f>
        <v>#REF!</v>
      </c>
      <c r="QAQ9" s="354" t="e">
        <f>'[9]15 Yr. Cash Flow'!#REF!</f>
        <v>#REF!</v>
      </c>
      <c r="QAS9" s="354" t="e">
        <f>'[9]15 Yr. Cash Flow'!#REF!</f>
        <v>#REF!</v>
      </c>
      <c r="QAU9" s="354" t="e">
        <f>'[9]15 Yr. Cash Flow'!#REF!</f>
        <v>#REF!</v>
      </c>
      <c r="QAW9" s="354" t="e">
        <f>'[9]15 Yr. Cash Flow'!#REF!</f>
        <v>#REF!</v>
      </c>
      <c r="QAY9" s="354" t="e">
        <f>'[9]15 Yr. Cash Flow'!#REF!</f>
        <v>#REF!</v>
      </c>
      <c r="QBA9" s="354" t="e">
        <f>'[9]15 Yr. Cash Flow'!#REF!</f>
        <v>#REF!</v>
      </c>
      <c r="QBC9" s="354" t="e">
        <f>'[9]15 Yr. Cash Flow'!#REF!</f>
        <v>#REF!</v>
      </c>
      <c r="QBE9" s="354" t="e">
        <f>'[9]15 Yr. Cash Flow'!#REF!</f>
        <v>#REF!</v>
      </c>
      <c r="QBG9" s="354" t="e">
        <f>'[9]15 Yr. Cash Flow'!#REF!</f>
        <v>#REF!</v>
      </c>
      <c r="QBI9" s="354" t="e">
        <f>'[9]15 Yr. Cash Flow'!#REF!</f>
        <v>#REF!</v>
      </c>
      <c r="QBK9" s="354" t="e">
        <f>'[9]15 Yr. Cash Flow'!#REF!</f>
        <v>#REF!</v>
      </c>
      <c r="QBM9" s="354" t="e">
        <f>'[9]15 Yr. Cash Flow'!#REF!</f>
        <v>#REF!</v>
      </c>
      <c r="QBO9" s="354" t="e">
        <f>'[9]15 Yr. Cash Flow'!#REF!</f>
        <v>#REF!</v>
      </c>
      <c r="QBQ9" s="354" t="e">
        <f>'[9]15 Yr. Cash Flow'!#REF!</f>
        <v>#REF!</v>
      </c>
      <c r="QBS9" s="354" t="e">
        <f>'[9]15 Yr. Cash Flow'!#REF!</f>
        <v>#REF!</v>
      </c>
      <c r="QBU9" s="354" t="e">
        <f>'[9]15 Yr. Cash Flow'!#REF!</f>
        <v>#REF!</v>
      </c>
      <c r="QBW9" s="354" t="e">
        <f>'[9]15 Yr. Cash Flow'!#REF!</f>
        <v>#REF!</v>
      </c>
      <c r="QBY9" s="354" t="e">
        <f>'[9]15 Yr. Cash Flow'!#REF!</f>
        <v>#REF!</v>
      </c>
      <c r="QCA9" s="354" t="e">
        <f>'[9]15 Yr. Cash Flow'!#REF!</f>
        <v>#REF!</v>
      </c>
      <c r="QCC9" s="354" t="e">
        <f>'[9]15 Yr. Cash Flow'!#REF!</f>
        <v>#REF!</v>
      </c>
      <c r="QCE9" s="354" t="e">
        <f>'[9]15 Yr. Cash Flow'!#REF!</f>
        <v>#REF!</v>
      </c>
      <c r="QCG9" s="354" t="e">
        <f>'[9]15 Yr. Cash Flow'!#REF!</f>
        <v>#REF!</v>
      </c>
      <c r="QCI9" s="354" t="e">
        <f>'[9]15 Yr. Cash Flow'!#REF!</f>
        <v>#REF!</v>
      </c>
      <c r="QCK9" s="354" t="e">
        <f>'[9]15 Yr. Cash Flow'!#REF!</f>
        <v>#REF!</v>
      </c>
      <c r="QCM9" s="354" t="e">
        <f>'[9]15 Yr. Cash Flow'!#REF!</f>
        <v>#REF!</v>
      </c>
      <c r="QCO9" s="354" t="e">
        <f>'[9]15 Yr. Cash Flow'!#REF!</f>
        <v>#REF!</v>
      </c>
      <c r="QCQ9" s="354" t="e">
        <f>'[9]15 Yr. Cash Flow'!#REF!</f>
        <v>#REF!</v>
      </c>
      <c r="QCS9" s="354" t="e">
        <f>'[9]15 Yr. Cash Flow'!#REF!</f>
        <v>#REF!</v>
      </c>
      <c r="QCU9" s="354" t="e">
        <f>'[9]15 Yr. Cash Flow'!#REF!</f>
        <v>#REF!</v>
      </c>
      <c r="QCW9" s="354" t="e">
        <f>'[9]15 Yr. Cash Flow'!#REF!</f>
        <v>#REF!</v>
      </c>
      <c r="QCY9" s="354" t="e">
        <f>'[9]15 Yr. Cash Flow'!#REF!</f>
        <v>#REF!</v>
      </c>
      <c r="QDA9" s="354" t="e">
        <f>'[9]15 Yr. Cash Flow'!#REF!</f>
        <v>#REF!</v>
      </c>
      <c r="QDC9" s="354" t="e">
        <f>'[9]15 Yr. Cash Flow'!#REF!</f>
        <v>#REF!</v>
      </c>
      <c r="QDE9" s="354" t="e">
        <f>'[9]15 Yr. Cash Flow'!#REF!</f>
        <v>#REF!</v>
      </c>
      <c r="QDG9" s="354" t="e">
        <f>'[9]15 Yr. Cash Flow'!#REF!</f>
        <v>#REF!</v>
      </c>
      <c r="QDI9" s="354" t="e">
        <f>'[9]15 Yr. Cash Flow'!#REF!</f>
        <v>#REF!</v>
      </c>
      <c r="QDK9" s="354" t="e">
        <f>'[9]15 Yr. Cash Flow'!#REF!</f>
        <v>#REF!</v>
      </c>
      <c r="QDM9" s="354" t="e">
        <f>'[9]15 Yr. Cash Flow'!#REF!</f>
        <v>#REF!</v>
      </c>
      <c r="QDO9" s="354" t="e">
        <f>'[9]15 Yr. Cash Flow'!#REF!</f>
        <v>#REF!</v>
      </c>
      <c r="QDQ9" s="354" t="e">
        <f>'[9]15 Yr. Cash Flow'!#REF!</f>
        <v>#REF!</v>
      </c>
      <c r="QDS9" s="354" t="e">
        <f>'[9]15 Yr. Cash Flow'!#REF!</f>
        <v>#REF!</v>
      </c>
      <c r="QDU9" s="354" t="e">
        <f>'[9]15 Yr. Cash Flow'!#REF!</f>
        <v>#REF!</v>
      </c>
      <c r="QDW9" s="354" t="e">
        <f>'[9]15 Yr. Cash Flow'!#REF!</f>
        <v>#REF!</v>
      </c>
      <c r="QDY9" s="354" t="e">
        <f>'[9]15 Yr. Cash Flow'!#REF!</f>
        <v>#REF!</v>
      </c>
      <c r="QEA9" s="354" t="e">
        <f>'[9]15 Yr. Cash Flow'!#REF!</f>
        <v>#REF!</v>
      </c>
      <c r="QEC9" s="354" t="e">
        <f>'[9]15 Yr. Cash Flow'!#REF!</f>
        <v>#REF!</v>
      </c>
      <c r="QEE9" s="354" t="e">
        <f>'[9]15 Yr. Cash Flow'!#REF!</f>
        <v>#REF!</v>
      </c>
      <c r="QEG9" s="354" t="e">
        <f>'[9]15 Yr. Cash Flow'!#REF!</f>
        <v>#REF!</v>
      </c>
      <c r="QEI9" s="354" t="e">
        <f>'[9]15 Yr. Cash Flow'!#REF!</f>
        <v>#REF!</v>
      </c>
      <c r="QEK9" s="354" t="e">
        <f>'[9]15 Yr. Cash Flow'!#REF!</f>
        <v>#REF!</v>
      </c>
      <c r="QEM9" s="354" t="e">
        <f>'[9]15 Yr. Cash Flow'!#REF!</f>
        <v>#REF!</v>
      </c>
      <c r="QEO9" s="354" t="e">
        <f>'[9]15 Yr. Cash Flow'!#REF!</f>
        <v>#REF!</v>
      </c>
      <c r="QEQ9" s="354" t="e">
        <f>'[9]15 Yr. Cash Flow'!#REF!</f>
        <v>#REF!</v>
      </c>
      <c r="QES9" s="354" t="e">
        <f>'[9]15 Yr. Cash Flow'!#REF!</f>
        <v>#REF!</v>
      </c>
      <c r="QEU9" s="354" t="e">
        <f>'[9]15 Yr. Cash Flow'!#REF!</f>
        <v>#REF!</v>
      </c>
      <c r="QEW9" s="354" t="e">
        <f>'[9]15 Yr. Cash Flow'!#REF!</f>
        <v>#REF!</v>
      </c>
      <c r="QEY9" s="354" t="e">
        <f>'[9]15 Yr. Cash Flow'!#REF!</f>
        <v>#REF!</v>
      </c>
      <c r="QFA9" s="354" t="e">
        <f>'[9]15 Yr. Cash Flow'!#REF!</f>
        <v>#REF!</v>
      </c>
      <c r="QFC9" s="354" t="e">
        <f>'[9]15 Yr. Cash Flow'!#REF!</f>
        <v>#REF!</v>
      </c>
      <c r="QFE9" s="354" t="e">
        <f>'[9]15 Yr. Cash Flow'!#REF!</f>
        <v>#REF!</v>
      </c>
      <c r="QFG9" s="354" t="e">
        <f>'[9]15 Yr. Cash Flow'!#REF!</f>
        <v>#REF!</v>
      </c>
      <c r="QFI9" s="354" t="e">
        <f>'[9]15 Yr. Cash Flow'!#REF!</f>
        <v>#REF!</v>
      </c>
      <c r="QFK9" s="354" t="e">
        <f>'[9]15 Yr. Cash Flow'!#REF!</f>
        <v>#REF!</v>
      </c>
      <c r="QFM9" s="354" t="e">
        <f>'[9]15 Yr. Cash Flow'!#REF!</f>
        <v>#REF!</v>
      </c>
      <c r="QFO9" s="354" t="e">
        <f>'[9]15 Yr. Cash Flow'!#REF!</f>
        <v>#REF!</v>
      </c>
      <c r="QFQ9" s="354" t="e">
        <f>'[9]15 Yr. Cash Flow'!#REF!</f>
        <v>#REF!</v>
      </c>
      <c r="QFS9" s="354" t="e">
        <f>'[9]15 Yr. Cash Flow'!#REF!</f>
        <v>#REF!</v>
      </c>
      <c r="QFU9" s="354" t="e">
        <f>'[9]15 Yr. Cash Flow'!#REF!</f>
        <v>#REF!</v>
      </c>
      <c r="QFW9" s="354" t="e">
        <f>'[9]15 Yr. Cash Flow'!#REF!</f>
        <v>#REF!</v>
      </c>
      <c r="QFY9" s="354" t="e">
        <f>'[9]15 Yr. Cash Flow'!#REF!</f>
        <v>#REF!</v>
      </c>
      <c r="QGA9" s="354" t="e">
        <f>'[9]15 Yr. Cash Flow'!#REF!</f>
        <v>#REF!</v>
      </c>
      <c r="QGC9" s="354" t="e">
        <f>'[9]15 Yr. Cash Flow'!#REF!</f>
        <v>#REF!</v>
      </c>
      <c r="QGE9" s="354" t="e">
        <f>'[9]15 Yr. Cash Flow'!#REF!</f>
        <v>#REF!</v>
      </c>
      <c r="QGG9" s="354" t="e">
        <f>'[9]15 Yr. Cash Flow'!#REF!</f>
        <v>#REF!</v>
      </c>
      <c r="QGI9" s="354" t="e">
        <f>'[9]15 Yr. Cash Flow'!#REF!</f>
        <v>#REF!</v>
      </c>
      <c r="QGK9" s="354" t="e">
        <f>'[9]15 Yr. Cash Flow'!#REF!</f>
        <v>#REF!</v>
      </c>
      <c r="QGM9" s="354" t="e">
        <f>'[9]15 Yr. Cash Flow'!#REF!</f>
        <v>#REF!</v>
      </c>
      <c r="QGO9" s="354" t="e">
        <f>'[9]15 Yr. Cash Flow'!#REF!</f>
        <v>#REF!</v>
      </c>
      <c r="QGQ9" s="354" t="e">
        <f>'[9]15 Yr. Cash Flow'!#REF!</f>
        <v>#REF!</v>
      </c>
      <c r="QGS9" s="354" t="e">
        <f>'[9]15 Yr. Cash Flow'!#REF!</f>
        <v>#REF!</v>
      </c>
      <c r="QGU9" s="354" t="e">
        <f>'[9]15 Yr. Cash Flow'!#REF!</f>
        <v>#REF!</v>
      </c>
      <c r="QGW9" s="354" t="e">
        <f>'[9]15 Yr. Cash Flow'!#REF!</f>
        <v>#REF!</v>
      </c>
      <c r="QGY9" s="354" t="e">
        <f>'[9]15 Yr. Cash Flow'!#REF!</f>
        <v>#REF!</v>
      </c>
      <c r="QHA9" s="354" t="e">
        <f>'[9]15 Yr. Cash Flow'!#REF!</f>
        <v>#REF!</v>
      </c>
      <c r="QHC9" s="354" t="e">
        <f>'[9]15 Yr. Cash Flow'!#REF!</f>
        <v>#REF!</v>
      </c>
      <c r="QHE9" s="354" t="e">
        <f>'[9]15 Yr. Cash Flow'!#REF!</f>
        <v>#REF!</v>
      </c>
      <c r="QHG9" s="354" t="e">
        <f>'[9]15 Yr. Cash Flow'!#REF!</f>
        <v>#REF!</v>
      </c>
      <c r="QHI9" s="354" t="e">
        <f>'[9]15 Yr. Cash Flow'!#REF!</f>
        <v>#REF!</v>
      </c>
      <c r="QHK9" s="354" t="e">
        <f>'[9]15 Yr. Cash Flow'!#REF!</f>
        <v>#REF!</v>
      </c>
      <c r="QHM9" s="354" t="e">
        <f>'[9]15 Yr. Cash Flow'!#REF!</f>
        <v>#REF!</v>
      </c>
      <c r="QHO9" s="354" t="e">
        <f>'[9]15 Yr. Cash Flow'!#REF!</f>
        <v>#REF!</v>
      </c>
      <c r="QHQ9" s="354" t="e">
        <f>'[9]15 Yr. Cash Flow'!#REF!</f>
        <v>#REF!</v>
      </c>
      <c r="QHS9" s="354" t="e">
        <f>'[9]15 Yr. Cash Flow'!#REF!</f>
        <v>#REF!</v>
      </c>
      <c r="QHU9" s="354" t="e">
        <f>'[9]15 Yr. Cash Flow'!#REF!</f>
        <v>#REF!</v>
      </c>
      <c r="QHW9" s="354" t="e">
        <f>'[9]15 Yr. Cash Flow'!#REF!</f>
        <v>#REF!</v>
      </c>
      <c r="QHY9" s="354" t="e">
        <f>'[9]15 Yr. Cash Flow'!#REF!</f>
        <v>#REF!</v>
      </c>
      <c r="QIA9" s="354" t="e">
        <f>'[9]15 Yr. Cash Flow'!#REF!</f>
        <v>#REF!</v>
      </c>
      <c r="QIC9" s="354" t="e">
        <f>'[9]15 Yr. Cash Flow'!#REF!</f>
        <v>#REF!</v>
      </c>
      <c r="QIE9" s="354" t="e">
        <f>'[9]15 Yr. Cash Flow'!#REF!</f>
        <v>#REF!</v>
      </c>
      <c r="QIG9" s="354" t="e">
        <f>'[9]15 Yr. Cash Flow'!#REF!</f>
        <v>#REF!</v>
      </c>
      <c r="QII9" s="354" t="e">
        <f>'[9]15 Yr. Cash Flow'!#REF!</f>
        <v>#REF!</v>
      </c>
      <c r="QIK9" s="354" t="e">
        <f>'[9]15 Yr. Cash Flow'!#REF!</f>
        <v>#REF!</v>
      </c>
      <c r="QIM9" s="354" t="e">
        <f>'[9]15 Yr. Cash Flow'!#REF!</f>
        <v>#REF!</v>
      </c>
      <c r="QIO9" s="354" t="e">
        <f>'[9]15 Yr. Cash Flow'!#REF!</f>
        <v>#REF!</v>
      </c>
      <c r="QIQ9" s="354" t="e">
        <f>'[9]15 Yr. Cash Flow'!#REF!</f>
        <v>#REF!</v>
      </c>
      <c r="QIS9" s="354" t="e">
        <f>'[9]15 Yr. Cash Flow'!#REF!</f>
        <v>#REF!</v>
      </c>
      <c r="QIU9" s="354" t="e">
        <f>'[9]15 Yr. Cash Flow'!#REF!</f>
        <v>#REF!</v>
      </c>
      <c r="QIW9" s="354" t="e">
        <f>'[9]15 Yr. Cash Flow'!#REF!</f>
        <v>#REF!</v>
      </c>
      <c r="QIY9" s="354" t="e">
        <f>'[9]15 Yr. Cash Flow'!#REF!</f>
        <v>#REF!</v>
      </c>
      <c r="QJA9" s="354" t="e">
        <f>'[9]15 Yr. Cash Flow'!#REF!</f>
        <v>#REF!</v>
      </c>
      <c r="QJC9" s="354" t="e">
        <f>'[9]15 Yr. Cash Flow'!#REF!</f>
        <v>#REF!</v>
      </c>
      <c r="QJE9" s="354" t="e">
        <f>'[9]15 Yr. Cash Flow'!#REF!</f>
        <v>#REF!</v>
      </c>
      <c r="QJG9" s="354" t="e">
        <f>'[9]15 Yr. Cash Flow'!#REF!</f>
        <v>#REF!</v>
      </c>
      <c r="QJI9" s="354" t="e">
        <f>'[9]15 Yr. Cash Flow'!#REF!</f>
        <v>#REF!</v>
      </c>
      <c r="QJK9" s="354" t="e">
        <f>'[9]15 Yr. Cash Flow'!#REF!</f>
        <v>#REF!</v>
      </c>
      <c r="QJM9" s="354" t="e">
        <f>'[9]15 Yr. Cash Flow'!#REF!</f>
        <v>#REF!</v>
      </c>
      <c r="QJO9" s="354" t="e">
        <f>'[9]15 Yr. Cash Flow'!#REF!</f>
        <v>#REF!</v>
      </c>
      <c r="QJQ9" s="354" t="e">
        <f>'[9]15 Yr. Cash Flow'!#REF!</f>
        <v>#REF!</v>
      </c>
      <c r="QJS9" s="354" t="e">
        <f>'[9]15 Yr. Cash Flow'!#REF!</f>
        <v>#REF!</v>
      </c>
      <c r="QJU9" s="354" t="e">
        <f>'[9]15 Yr. Cash Flow'!#REF!</f>
        <v>#REF!</v>
      </c>
      <c r="QJW9" s="354" t="e">
        <f>'[9]15 Yr. Cash Flow'!#REF!</f>
        <v>#REF!</v>
      </c>
      <c r="QJY9" s="354" t="e">
        <f>'[9]15 Yr. Cash Flow'!#REF!</f>
        <v>#REF!</v>
      </c>
      <c r="QKA9" s="354" t="e">
        <f>'[9]15 Yr. Cash Flow'!#REF!</f>
        <v>#REF!</v>
      </c>
      <c r="QKC9" s="354" t="e">
        <f>'[9]15 Yr. Cash Flow'!#REF!</f>
        <v>#REF!</v>
      </c>
      <c r="QKE9" s="354" t="e">
        <f>'[9]15 Yr. Cash Flow'!#REF!</f>
        <v>#REF!</v>
      </c>
      <c r="QKG9" s="354" t="e">
        <f>'[9]15 Yr. Cash Flow'!#REF!</f>
        <v>#REF!</v>
      </c>
      <c r="QKI9" s="354" t="e">
        <f>'[9]15 Yr. Cash Flow'!#REF!</f>
        <v>#REF!</v>
      </c>
      <c r="QKK9" s="354" t="e">
        <f>'[9]15 Yr. Cash Flow'!#REF!</f>
        <v>#REF!</v>
      </c>
      <c r="QKM9" s="354" t="e">
        <f>'[9]15 Yr. Cash Flow'!#REF!</f>
        <v>#REF!</v>
      </c>
      <c r="QKO9" s="354" t="e">
        <f>'[9]15 Yr. Cash Flow'!#REF!</f>
        <v>#REF!</v>
      </c>
      <c r="QKQ9" s="354" t="e">
        <f>'[9]15 Yr. Cash Flow'!#REF!</f>
        <v>#REF!</v>
      </c>
      <c r="QKS9" s="354" t="e">
        <f>'[9]15 Yr. Cash Flow'!#REF!</f>
        <v>#REF!</v>
      </c>
      <c r="QKU9" s="354" t="e">
        <f>'[9]15 Yr. Cash Flow'!#REF!</f>
        <v>#REF!</v>
      </c>
      <c r="QKW9" s="354" t="e">
        <f>'[9]15 Yr. Cash Flow'!#REF!</f>
        <v>#REF!</v>
      </c>
      <c r="QKY9" s="354" t="e">
        <f>'[9]15 Yr. Cash Flow'!#REF!</f>
        <v>#REF!</v>
      </c>
      <c r="QLA9" s="354" t="e">
        <f>'[9]15 Yr. Cash Flow'!#REF!</f>
        <v>#REF!</v>
      </c>
      <c r="QLC9" s="354" t="e">
        <f>'[9]15 Yr. Cash Flow'!#REF!</f>
        <v>#REF!</v>
      </c>
      <c r="QLE9" s="354" t="e">
        <f>'[9]15 Yr. Cash Flow'!#REF!</f>
        <v>#REF!</v>
      </c>
      <c r="QLG9" s="354" t="e">
        <f>'[9]15 Yr. Cash Flow'!#REF!</f>
        <v>#REF!</v>
      </c>
      <c r="QLI9" s="354" t="e">
        <f>'[9]15 Yr. Cash Flow'!#REF!</f>
        <v>#REF!</v>
      </c>
      <c r="QLK9" s="354" t="e">
        <f>'[9]15 Yr. Cash Flow'!#REF!</f>
        <v>#REF!</v>
      </c>
      <c r="QLM9" s="354" t="e">
        <f>'[9]15 Yr. Cash Flow'!#REF!</f>
        <v>#REF!</v>
      </c>
      <c r="QLO9" s="354" t="e">
        <f>'[9]15 Yr. Cash Flow'!#REF!</f>
        <v>#REF!</v>
      </c>
      <c r="QLQ9" s="354" t="e">
        <f>'[9]15 Yr. Cash Flow'!#REF!</f>
        <v>#REF!</v>
      </c>
      <c r="QLS9" s="354" t="e">
        <f>'[9]15 Yr. Cash Flow'!#REF!</f>
        <v>#REF!</v>
      </c>
      <c r="QLU9" s="354" t="e">
        <f>'[9]15 Yr. Cash Flow'!#REF!</f>
        <v>#REF!</v>
      </c>
      <c r="QLW9" s="354" t="e">
        <f>'[9]15 Yr. Cash Flow'!#REF!</f>
        <v>#REF!</v>
      </c>
      <c r="QLY9" s="354" t="e">
        <f>'[9]15 Yr. Cash Flow'!#REF!</f>
        <v>#REF!</v>
      </c>
      <c r="QMA9" s="354" t="e">
        <f>'[9]15 Yr. Cash Flow'!#REF!</f>
        <v>#REF!</v>
      </c>
      <c r="QMC9" s="354" t="e">
        <f>'[9]15 Yr. Cash Flow'!#REF!</f>
        <v>#REF!</v>
      </c>
      <c r="QME9" s="354" t="e">
        <f>'[9]15 Yr. Cash Flow'!#REF!</f>
        <v>#REF!</v>
      </c>
      <c r="QMG9" s="354" t="e">
        <f>'[9]15 Yr. Cash Flow'!#REF!</f>
        <v>#REF!</v>
      </c>
      <c r="QMI9" s="354" t="e">
        <f>'[9]15 Yr. Cash Flow'!#REF!</f>
        <v>#REF!</v>
      </c>
      <c r="QMK9" s="354" t="e">
        <f>'[9]15 Yr. Cash Flow'!#REF!</f>
        <v>#REF!</v>
      </c>
      <c r="QMM9" s="354" t="e">
        <f>'[9]15 Yr. Cash Flow'!#REF!</f>
        <v>#REF!</v>
      </c>
      <c r="QMO9" s="354" t="e">
        <f>'[9]15 Yr. Cash Flow'!#REF!</f>
        <v>#REF!</v>
      </c>
      <c r="QMQ9" s="354" t="e">
        <f>'[9]15 Yr. Cash Flow'!#REF!</f>
        <v>#REF!</v>
      </c>
      <c r="QMS9" s="354" t="e">
        <f>'[9]15 Yr. Cash Flow'!#REF!</f>
        <v>#REF!</v>
      </c>
      <c r="QMU9" s="354" t="e">
        <f>'[9]15 Yr. Cash Flow'!#REF!</f>
        <v>#REF!</v>
      </c>
      <c r="QMW9" s="354" t="e">
        <f>'[9]15 Yr. Cash Flow'!#REF!</f>
        <v>#REF!</v>
      </c>
      <c r="QMY9" s="354" t="e">
        <f>'[9]15 Yr. Cash Flow'!#REF!</f>
        <v>#REF!</v>
      </c>
      <c r="QNA9" s="354" t="e">
        <f>'[9]15 Yr. Cash Flow'!#REF!</f>
        <v>#REF!</v>
      </c>
      <c r="QNC9" s="354" t="e">
        <f>'[9]15 Yr. Cash Flow'!#REF!</f>
        <v>#REF!</v>
      </c>
      <c r="QNE9" s="354" t="e">
        <f>'[9]15 Yr. Cash Flow'!#REF!</f>
        <v>#REF!</v>
      </c>
      <c r="QNG9" s="354" t="e">
        <f>'[9]15 Yr. Cash Flow'!#REF!</f>
        <v>#REF!</v>
      </c>
      <c r="QNI9" s="354" t="e">
        <f>'[9]15 Yr. Cash Flow'!#REF!</f>
        <v>#REF!</v>
      </c>
      <c r="QNK9" s="354" t="e">
        <f>'[9]15 Yr. Cash Flow'!#REF!</f>
        <v>#REF!</v>
      </c>
      <c r="QNM9" s="354" t="e">
        <f>'[9]15 Yr. Cash Flow'!#REF!</f>
        <v>#REF!</v>
      </c>
      <c r="QNO9" s="354" t="e">
        <f>'[9]15 Yr. Cash Flow'!#REF!</f>
        <v>#REF!</v>
      </c>
      <c r="QNQ9" s="354" t="e">
        <f>'[9]15 Yr. Cash Flow'!#REF!</f>
        <v>#REF!</v>
      </c>
      <c r="QNS9" s="354" t="e">
        <f>'[9]15 Yr. Cash Flow'!#REF!</f>
        <v>#REF!</v>
      </c>
      <c r="QNU9" s="354" t="e">
        <f>'[9]15 Yr. Cash Flow'!#REF!</f>
        <v>#REF!</v>
      </c>
      <c r="QNW9" s="354" t="e">
        <f>'[9]15 Yr. Cash Flow'!#REF!</f>
        <v>#REF!</v>
      </c>
      <c r="QNY9" s="354" t="e">
        <f>'[9]15 Yr. Cash Flow'!#REF!</f>
        <v>#REF!</v>
      </c>
      <c r="QOA9" s="354" t="e">
        <f>'[9]15 Yr. Cash Flow'!#REF!</f>
        <v>#REF!</v>
      </c>
      <c r="QOC9" s="354" t="e">
        <f>'[9]15 Yr. Cash Flow'!#REF!</f>
        <v>#REF!</v>
      </c>
      <c r="QOE9" s="354" t="e">
        <f>'[9]15 Yr. Cash Flow'!#REF!</f>
        <v>#REF!</v>
      </c>
      <c r="QOG9" s="354" t="e">
        <f>'[9]15 Yr. Cash Flow'!#REF!</f>
        <v>#REF!</v>
      </c>
      <c r="QOI9" s="354" t="e">
        <f>'[9]15 Yr. Cash Flow'!#REF!</f>
        <v>#REF!</v>
      </c>
      <c r="QOK9" s="354" t="e">
        <f>'[9]15 Yr. Cash Flow'!#REF!</f>
        <v>#REF!</v>
      </c>
      <c r="QOM9" s="354" t="e">
        <f>'[9]15 Yr. Cash Flow'!#REF!</f>
        <v>#REF!</v>
      </c>
      <c r="QOO9" s="354" t="e">
        <f>'[9]15 Yr. Cash Flow'!#REF!</f>
        <v>#REF!</v>
      </c>
      <c r="QOQ9" s="354" t="e">
        <f>'[9]15 Yr. Cash Flow'!#REF!</f>
        <v>#REF!</v>
      </c>
      <c r="QOS9" s="354" t="e">
        <f>'[9]15 Yr. Cash Flow'!#REF!</f>
        <v>#REF!</v>
      </c>
      <c r="QOU9" s="354" t="e">
        <f>'[9]15 Yr. Cash Flow'!#REF!</f>
        <v>#REF!</v>
      </c>
      <c r="QOW9" s="354" t="e">
        <f>'[9]15 Yr. Cash Flow'!#REF!</f>
        <v>#REF!</v>
      </c>
      <c r="QOY9" s="354" t="e">
        <f>'[9]15 Yr. Cash Flow'!#REF!</f>
        <v>#REF!</v>
      </c>
      <c r="QPA9" s="354" t="e">
        <f>'[9]15 Yr. Cash Flow'!#REF!</f>
        <v>#REF!</v>
      </c>
      <c r="QPC9" s="354" t="e">
        <f>'[9]15 Yr. Cash Flow'!#REF!</f>
        <v>#REF!</v>
      </c>
      <c r="QPE9" s="354" t="e">
        <f>'[9]15 Yr. Cash Flow'!#REF!</f>
        <v>#REF!</v>
      </c>
      <c r="QPG9" s="354" t="e">
        <f>'[9]15 Yr. Cash Flow'!#REF!</f>
        <v>#REF!</v>
      </c>
      <c r="QPI9" s="354" t="e">
        <f>'[9]15 Yr. Cash Flow'!#REF!</f>
        <v>#REF!</v>
      </c>
      <c r="QPK9" s="354" t="e">
        <f>'[9]15 Yr. Cash Flow'!#REF!</f>
        <v>#REF!</v>
      </c>
      <c r="QPM9" s="354" t="e">
        <f>'[9]15 Yr. Cash Flow'!#REF!</f>
        <v>#REF!</v>
      </c>
      <c r="QPO9" s="354" t="e">
        <f>'[9]15 Yr. Cash Flow'!#REF!</f>
        <v>#REF!</v>
      </c>
      <c r="QPQ9" s="354" t="e">
        <f>'[9]15 Yr. Cash Flow'!#REF!</f>
        <v>#REF!</v>
      </c>
      <c r="QPS9" s="354" t="e">
        <f>'[9]15 Yr. Cash Flow'!#REF!</f>
        <v>#REF!</v>
      </c>
      <c r="QPU9" s="354" t="e">
        <f>'[9]15 Yr. Cash Flow'!#REF!</f>
        <v>#REF!</v>
      </c>
      <c r="QPW9" s="354" t="e">
        <f>'[9]15 Yr. Cash Flow'!#REF!</f>
        <v>#REF!</v>
      </c>
      <c r="QPY9" s="354" t="e">
        <f>'[9]15 Yr. Cash Flow'!#REF!</f>
        <v>#REF!</v>
      </c>
      <c r="QQA9" s="354" t="e">
        <f>'[9]15 Yr. Cash Flow'!#REF!</f>
        <v>#REF!</v>
      </c>
      <c r="QQC9" s="354" t="e">
        <f>'[9]15 Yr. Cash Flow'!#REF!</f>
        <v>#REF!</v>
      </c>
      <c r="QQE9" s="354" t="e">
        <f>'[9]15 Yr. Cash Flow'!#REF!</f>
        <v>#REF!</v>
      </c>
      <c r="QQG9" s="354" t="e">
        <f>'[9]15 Yr. Cash Flow'!#REF!</f>
        <v>#REF!</v>
      </c>
      <c r="QQI9" s="354" t="e">
        <f>'[9]15 Yr. Cash Flow'!#REF!</f>
        <v>#REF!</v>
      </c>
      <c r="QQK9" s="354" t="e">
        <f>'[9]15 Yr. Cash Flow'!#REF!</f>
        <v>#REF!</v>
      </c>
      <c r="QQM9" s="354" t="e">
        <f>'[9]15 Yr. Cash Flow'!#REF!</f>
        <v>#REF!</v>
      </c>
      <c r="QQO9" s="354" t="e">
        <f>'[9]15 Yr. Cash Flow'!#REF!</f>
        <v>#REF!</v>
      </c>
      <c r="QQQ9" s="354" t="e">
        <f>'[9]15 Yr. Cash Flow'!#REF!</f>
        <v>#REF!</v>
      </c>
      <c r="QQS9" s="354" t="e">
        <f>'[9]15 Yr. Cash Flow'!#REF!</f>
        <v>#REF!</v>
      </c>
      <c r="QQU9" s="354" t="e">
        <f>'[9]15 Yr. Cash Flow'!#REF!</f>
        <v>#REF!</v>
      </c>
      <c r="QQW9" s="354" t="e">
        <f>'[9]15 Yr. Cash Flow'!#REF!</f>
        <v>#REF!</v>
      </c>
      <c r="QQY9" s="354" t="e">
        <f>'[9]15 Yr. Cash Flow'!#REF!</f>
        <v>#REF!</v>
      </c>
      <c r="QRA9" s="354" t="e">
        <f>'[9]15 Yr. Cash Flow'!#REF!</f>
        <v>#REF!</v>
      </c>
      <c r="QRC9" s="354" t="e">
        <f>'[9]15 Yr. Cash Flow'!#REF!</f>
        <v>#REF!</v>
      </c>
      <c r="QRE9" s="354" t="e">
        <f>'[9]15 Yr. Cash Flow'!#REF!</f>
        <v>#REF!</v>
      </c>
      <c r="QRG9" s="354" t="e">
        <f>'[9]15 Yr. Cash Flow'!#REF!</f>
        <v>#REF!</v>
      </c>
      <c r="QRI9" s="354" t="e">
        <f>'[9]15 Yr. Cash Flow'!#REF!</f>
        <v>#REF!</v>
      </c>
      <c r="QRK9" s="354" t="e">
        <f>'[9]15 Yr. Cash Flow'!#REF!</f>
        <v>#REF!</v>
      </c>
      <c r="QRM9" s="354" t="e">
        <f>'[9]15 Yr. Cash Flow'!#REF!</f>
        <v>#REF!</v>
      </c>
      <c r="QRO9" s="354" t="e">
        <f>'[9]15 Yr. Cash Flow'!#REF!</f>
        <v>#REF!</v>
      </c>
      <c r="QRQ9" s="354" t="e">
        <f>'[9]15 Yr. Cash Flow'!#REF!</f>
        <v>#REF!</v>
      </c>
      <c r="QRS9" s="354" t="e">
        <f>'[9]15 Yr. Cash Flow'!#REF!</f>
        <v>#REF!</v>
      </c>
      <c r="QRU9" s="354" t="e">
        <f>'[9]15 Yr. Cash Flow'!#REF!</f>
        <v>#REF!</v>
      </c>
      <c r="QRW9" s="354" t="e">
        <f>'[9]15 Yr. Cash Flow'!#REF!</f>
        <v>#REF!</v>
      </c>
      <c r="QRY9" s="354" t="e">
        <f>'[9]15 Yr. Cash Flow'!#REF!</f>
        <v>#REF!</v>
      </c>
      <c r="QSA9" s="354" t="e">
        <f>'[9]15 Yr. Cash Flow'!#REF!</f>
        <v>#REF!</v>
      </c>
      <c r="QSC9" s="354" t="e">
        <f>'[9]15 Yr. Cash Flow'!#REF!</f>
        <v>#REF!</v>
      </c>
      <c r="QSE9" s="354" t="e">
        <f>'[9]15 Yr. Cash Flow'!#REF!</f>
        <v>#REF!</v>
      </c>
      <c r="QSG9" s="354" t="e">
        <f>'[9]15 Yr. Cash Flow'!#REF!</f>
        <v>#REF!</v>
      </c>
      <c r="QSI9" s="354" t="e">
        <f>'[9]15 Yr. Cash Flow'!#REF!</f>
        <v>#REF!</v>
      </c>
      <c r="QSK9" s="354" t="e">
        <f>'[9]15 Yr. Cash Flow'!#REF!</f>
        <v>#REF!</v>
      </c>
      <c r="QSM9" s="354" t="e">
        <f>'[9]15 Yr. Cash Flow'!#REF!</f>
        <v>#REF!</v>
      </c>
      <c r="QSO9" s="354" t="e">
        <f>'[9]15 Yr. Cash Flow'!#REF!</f>
        <v>#REF!</v>
      </c>
      <c r="QSQ9" s="354" t="e">
        <f>'[9]15 Yr. Cash Flow'!#REF!</f>
        <v>#REF!</v>
      </c>
      <c r="QSS9" s="354" t="e">
        <f>'[9]15 Yr. Cash Flow'!#REF!</f>
        <v>#REF!</v>
      </c>
      <c r="QSU9" s="354" t="e">
        <f>'[9]15 Yr. Cash Flow'!#REF!</f>
        <v>#REF!</v>
      </c>
      <c r="QSW9" s="354" t="e">
        <f>'[9]15 Yr. Cash Flow'!#REF!</f>
        <v>#REF!</v>
      </c>
      <c r="QSY9" s="354" t="e">
        <f>'[9]15 Yr. Cash Flow'!#REF!</f>
        <v>#REF!</v>
      </c>
      <c r="QTA9" s="354" t="e">
        <f>'[9]15 Yr. Cash Flow'!#REF!</f>
        <v>#REF!</v>
      </c>
      <c r="QTC9" s="354" t="e">
        <f>'[9]15 Yr. Cash Flow'!#REF!</f>
        <v>#REF!</v>
      </c>
      <c r="QTE9" s="354" t="e">
        <f>'[9]15 Yr. Cash Flow'!#REF!</f>
        <v>#REF!</v>
      </c>
      <c r="QTG9" s="354" t="e">
        <f>'[9]15 Yr. Cash Flow'!#REF!</f>
        <v>#REF!</v>
      </c>
      <c r="QTI9" s="354" t="e">
        <f>'[9]15 Yr. Cash Flow'!#REF!</f>
        <v>#REF!</v>
      </c>
      <c r="QTK9" s="354" t="e">
        <f>'[9]15 Yr. Cash Flow'!#REF!</f>
        <v>#REF!</v>
      </c>
      <c r="QTM9" s="354" t="e">
        <f>'[9]15 Yr. Cash Flow'!#REF!</f>
        <v>#REF!</v>
      </c>
      <c r="QTO9" s="354" t="e">
        <f>'[9]15 Yr. Cash Flow'!#REF!</f>
        <v>#REF!</v>
      </c>
      <c r="QTQ9" s="354" t="e">
        <f>'[9]15 Yr. Cash Flow'!#REF!</f>
        <v>#REF!</v>
      </c>
      <c r="QTS9" s="354" t="e">
        <f>'[9]15 Yr. Cash Flow'!#REF!</f>
        <v>#REF!</v>
      </c>
      <c r="QTU9" s="354" t="e">
        <f>'[9]15 Yr. Cash Flow'!#REF!</f>
        <v>#REF!</v>
      </c>
      <c r="QTW9" s="354" t="e">
        <f>'[9]15 Yr. Cash Flow'!#REF!</f>
        <v>#REF!</v>
      </c>
      <c r="QTY9" s="354" t="e">
        <f>'[9]15 Yr. Cash Flow'!#REF!</f>
        <v>#REF!</v>
      </c>
      <c r="QUA9" s="354" t="e">
        <f>'[9]15 Yr. Cash Flow'!#REF!</f>
        <v>#REF!</v>
      </c>
      <c r="QUC9" s="354" t="e">
        <f>'[9]15 Yr. Cash Flow'!#REF!</f>
        <v>#REF!</v>
      </c>
      <c r="QUE9" s="354" t="e">
        <f>'[9]15 Yr. Cash Flow'!#REF!</f>
        <v>#REF!</v>
      </c>
      <c r="QUG9" s="354" t="e">
        <f>'[9]15 Yr. Cash Flow'!#REF!</f>
        <v>#REF!</v>
      </c>
      <c r="QUI9" s="354" t="e">
        <f>'[9]15 Yr. Cash Flow'!#REF!</f>
        <v>#REF!</v>
      </c>
      <c r="QUK9" s="354" t="e">
        <f>'[9]15 Yr. Cash Flow'!#REF!</f>
        <v>#REF!</v>
      </c>
      <c r="QUM9" s="354" t="e">
        <f>'[9]15 Yr. Cash Flow'!#REF!</f>
        <v>#REF!</v>
      </c>
      <c r="QUO9" s="354" t="e">
        <f>'[9]15 Yr. Cash Flow'!#REF!</f>
        <v>#REF!</v>
      </c>
      <c r="QUQ9" s="354" t="e">
        <f>'[9]15 Yr. Cash Flow'!#REF!</f>
        <v>#REF!</v>
      </c>
      <c r="QUS9" s="354" t="e">
        <f>'[9]15 Yr. Cash Flow'!#REF!</f>
        <v>#REF!</v>
      </c>
      <c r="QUU9" s="354" t="e">
        <f>'[9]15 Yr. Cash Flow'!#REF!</f>
        <v>#REF!</v>
      </c>
      <c r="QUW9" s="354" t="e">
        <f>'[9]15 Yr. Cash Flow'!#REF!</f>
        <v>#REF!</v>
      </c>
      <c r="QUY9" s="354" t="e">
        <f>'[9]15 Yr. Cash Flow'!#REF!</f>
        <v>#REF!</v>
      </c>
      <c r="QVA9" s="354" t="e">
        <f>'[9]15 Yr. Cash Flow'!#REF!</f>
        <v>#REF!</v>
      </c>
      <c r="QVC9" s="354" t="e">
        <f>'[9]15 Yr. Cash Flow'!#REF!</f>
        <v>#REF!</v>
      </c>
      <c r="QVE9" s="354" t="e">
        <f>'[9]15 Yr. Cash Flow'!#REF!</f>
        <v>#REF!</v>
      </c>
      <c r="QVG9" s="354" t="e">
        <f>'[9]15 Yr. Cash Flow'!#REF!</f>
        <v>#REF!</v>
      </c>
      <c r="QVI9" s="354" t="e">
        <f>'[9]15 Yr. Cash Flow'!#REF!</f>
        <v>#REF!</v>
      </c>
      <c r="QVK9" s="354" t="e">
        <f>'[9]15 Yr. Cash Flow'!#REF!</f>
        <v>#REF!</v>
      </c>
      <c r="QVM9" s="354" t="e">
        <f>'[9]15 Yr. Cash Flow'!#REF!</f>
        <v>#REF!</v>
      </c>
      <c r="QVO9" s="354" t="e">
        <f>'[9]15 Yr. Cash Flow'!#REF!</f>
        <v>#REF!</v>
      </c>
      <c r="QVQ9" s="354" t="e">
        <f>'[9]15 Yr. Cash Flow'!#REF!</f>
        <v>#REF!</v>
      </c>
      <c r="QVS9" s="354" t="e">
        <f>'[9]15 Yr. Cash Flow'!#REF!</f>
        <v>#REF!</v>
      </c>
      <c r="QVU9" s="354" t="e">
        <f>'[9]15 Yr. Cash Flow'!#REF!</f>
        <v>#REF!</v>
      </c>
      <c r="QVW9" s="354" t="e">
        <f>'[9]15 Yr. Cash Flow'!#REF!</f>
        <v>#REF!</v>
      </c>
      <c r="QVY9" s="354" t="e">
        <f>'[9]15 Yr. Cash Flow'!#REF!</f>
        <v>#REF!</v>
      </c>
      <c r="QWA9" s="354" t="e">
        <f>'[9]15 Yr. Cash Flow'!#REF!</f>
        <v>#REF!</v>
      </c>
      <c r="QWC9" s="354" t="e">
        <f>'[9]15 Yr. Cash Flow'!#REF!</f>
        <v>#REF!</v>
      </c>
      <c r="QWE9" s="354" t="e">
        <f>'[9]15 Yr. Cash Flow'!#REF!</f>
        <v>#REF!</v>
      </c>
      <c r="QWG9" s="354" t="e">
        <f>'[9]15 Yr. Cash Flow'!#REF!</f>
        <v>#REF!</v>
      </c>
      <c r="QWI9" s="354" t="e">
        <f>'[9]15 Yr. Cash Flow'!#REF!</f>
        <v>#REF!</v>
      </c>
      <c r="QWK9" s="354" t="e">
        <f>'[9]15 Yr. Cash Flow'!#REF!</f>
        <v>#REF!</v>
      </c>
      <c r="QWM9" s="354" t="e">
        <f>'[9]15 Yr. Cash Flow'!#REF!</f>
        <v>#REF!</v>
      </c>
      <c r="QWO9" s="354" t="e">
        <f>'[9]15 Yr. Cash Flow'!#REF!</f>
        <v>#REF!</v>
      </c>
      <c r="QWQ9" s="354" t="e">
        <f>'[9]15 Yr. Cash Flow'!#REF!</f>
        <v>#REF!</v>
      </c>
      <c r="QWS9" s="354" t="e">
        <f>'[9]15 Yr. Cash Flow'!#REF!</f>
        <v>#REF!</v>
      </c>
      <c r="QWU9" s="354" t="e">
        <f>'[9]15 Yr. Cash Flow'!#REF!</f>
        <v>#REF!</v>
      </c>
      <c r="QWW9" s="354" t="e">
        <f>'[9]15 Yr. Cash Flow'!#REF!</f>
        <v>#REF!</v>
      </c>
      <c r="QWY9" s="354" t="e">
        <f>'[9]15 Yr. Cash Flow'!#REF!</f>
        <v>#REF!</v>
      </c>
      <c r="QXA9" s="354" t="e">
        <f>'[9]15 Yr. Cash Flow'!#REF!</f>
        <v>#REF!</v>
      </c>
      <c r="QXC9" s="354" t="e">
        <f>'[9]15 Yr. Cash Flow'!#REF!</f>
        <v>#REF!</v>
      </c>
      <c r="QXE9" s="354" t="e">
        <f>'[9]15 Yr. Cash Flow'!#REF!</f>
        <v>#REF!</v>
      </c>
      <c r="QXG9" s="354" t="e">
        <f>'[9]15 Yr. Cash Flow'!#REF!</f>
        <v>#REF!</v>
      </c>
      <c r="QXI9" s="354" t="e">
        <f>'[9]15 Yr. Cash Flow'!#REF!</f>
        <v>#REF!</v>
      </c>
      <c r="QXK9" s="354" t="e">
        <f>'[9]15 Yr. Cash Flow'!#REF!</f>
        <v>#REF!</v>
      </c>
      <c r="QXM9" s="354" t="e">
        <f>'[9]15 Yr. Cash Flow'!#REF!</f>
        <v>#REF!</v>
      </c>
      <c r="QXO9" s="354" t="e">
        <f>'[9]15 Yr. Cash Flow'!#REF!</f>
        <v>#REF!</v>
      </c>
      <c r="QXQ9" s="354" t="e">
        <f>'[9]15 Yr. Cash Flow'!#REF!</f>
        <v>#REF!</v>
      </c>
      <c r="QXS9" s="354" t="e">
        <f>'[9]15 Yr. Cash Flow'!#REF!</f>
        <v>#REF!</v>
      </c>
      <c r="QXU9" s="354" t="e">
        <f>'[9]15 Yr. Cash Flow'!#REF!</f>
        <v>#REF!</v>
      </c>
      <c r="QXW9" s="354" t="e">
        <f>'[9]15 Yr. Cash Flow'!#REF!</f>
        <v>#REF!</v>
      </c>
      <c r="QXY9" s="354" t="e">
        <f>'[9]15 Yr. Cash Flow'!#REF!</f>
        <v>#REF!</v>
      </c>
      <c r="QYA9" s="354" t="e">
        <f>'[9]15 Yr. Cash Flow'!#REF!</f>
        <v>#REF!</v>
      </c>
      <c r="QYC9" s="354" t="e">
        <f>'[9]15 Yr. Cash Flow'!#REF!</f>
        <v>#REF!</v>
      </c>
      <c r="QYE9" s="354" t="e">
        <f>'[9]15 Yr. Cash Flow'!#REF!</f>
        <v>#REF!</v>
      </c>
      <c r="QYG9" s="354" t="e">
        <f>'[9]15 Yr. Cash Flow'!#REF!</f>
        <v>#REF!</v>
      </c>
      <c r="QYI9" s="354" t="e">
        <f>'[9]15 Yr. Cash Flow'!#REF!</f>
        <v>#REF!</v>
      </c>
      <c r="QYK9" s="354" t="e">
        <f>'[9]15 Yr. Cash Flow'!#REF!</f>
        <v>#REF!</v>
      </c>
      <c r="QYM9" s="354" t="e">
        <f>'[9]15 Yr. Cash Flow'!#REF!</f>
        <v>#REF!</v>
      </c>
      <c r="QYO9" s="354" t="e">
        <f>'[9]15 Yr. Cash Flow'!#REF!</f>
        <v>#REF!</v>
      </c>
      <c r="QYQ9" s="354" t="e">
        <f>'[9]15 Yr. Cash Flow'!#REF!</f>
        <v>#REF!</v>
      </c>
      <c r="QYS9" s="354" t="e">
        <f>'[9]15 Yr. Cash Flow'!#REF!</f>
        <v>#REF!</v>
      </c>
      <c r="QYU9" s="354" t="e">
        <f>'[9]15 Yr. Cash Flow'!#REF!</f>
        <v>#REF!</v>
      </c>
      <c r="QYW9" s="354" t="e">
        <f>'[9]15 Yr. Cash Flow'!#REF!</f>
        <v>#REF!</v>
      </c>
      <c r="QYY9" s="354" t="e">
        <f>'[9]15 Yr. Cash Flow'!#REF!</f>
        <v>#REF!</v>
      </c>
      <c r="QZA9" s="354" t="e">
        <f>'[9]15 Yr. Cash Flow'!#REF!</f>
        <v>#REF!</v>
      </c>
      <c r="QZC9" s="354" t="e">
        <f>'[9]15 Yr. Cash Flow'!#REF!</f>
        <v>#REF!</v>
      </c>
      <c r="QZE9" s="354" t="e">
        <f>'[9]15 Yr. Cash Flow'!#REF!</f>
        <v>#REF!</v>
      </c>
      <c r="QZG9" s="354" t="e">
        <f>'[9]15 Yr. Cash Flow'!#REF!</f>
        <v>#REF!</v>
      </c>
      <c r="QZI9" s="354" t="e">
        <f>'[9]15 Yr. Cash Flow'!#REF!</f>
        <v>#REF!</v>
      </c>
      <c r="QZK9" s="354" t="e">
        <f>'[9]15 Yr. Cash Flow'!#REF!</f>
        <v>#REF!</v>
      </c>
      <c r="QZM9" s="354" t="e">
        <f>'[9]15 Yr. Cash Flow'!#REF!</f>
        <v>#REF!</v>
      </c>
      <c r="QZO9" s="354" t="e">
        <f>'[9]15 Yr. Cash Flow'!#REF!</f>
        <v>#REF!</v>
      </c>
      <c r="QZQ9" s="354" t="e">
        <f>'[9]15 Yr. Cash Flow'!#REF!</f>
        <v>#REF!</v>
      </c>
      <c r="QZS9" s="354" t="e">
        <f>'[9]15 Yr. Cash Flow'!#REF!</f>
        <v>#REF!</v>
      </c>
      <c r="QZU9" s="354" t="e">
        <f>'[9]15 Yr. Cash Flow'!#REF!</f>
        <v>#REF!</v>
      </c>
      <c r="QZW9" s="354" t="e">
        <f>'[9]15 Yr. Cash Flow'!#REF!</f>
        <v>#REF!</v>
      </c>
      <c r="QZY9" s="354" t="e">
        <f>'[9]15 Yr. Cash Flow'!#REF!</f>
        <v>#REF!</v>
      </c>
      <c r="RAA9" s="354" t="e">
        <f>'[9]15 Yr. Cash Flow'!#REF!</f>
        <v>#REF!</v>
      </c>
      <c r="RAC9" s="354" t="e">
        <f>'[9]15 Yr. Cash Flow'!#REF!</f>
        <v>#REF!</v>
      </c>
      <c r="RAE9" s="354" t="e">
        <f>'[9]15 Yr. Cash Flow'!#REF!</f>
        <v>#REF!</v>
      </c>
      <c r="RAG9" s="354" t="e">
        <f>'[9]15 Yr. Cash Flow'!#REF!</f>
        <v>#REF!</v>
      </c>
      <c r="RAI9" s="354" t="e">
        <f>'[9]15 Yr. Cash Flow'!#REF!</f>
        <v>#REF!</v>
      </c>
      <c r="RAK9" s="354" t="e">
        <f>'[9]15 Yr. Cash Flow'!#REF!</f>
        <v>#REF!</v>
      </c>
      <c r="RAM9" s="354" t="e">
        <f>'[9]15 Yr. Cash Flow'!#REF!</f>
        <v>#REF!</v>
      </c>
      <c r="RAO9" s="354" t="e">
        <f>'[9]15 Yr. Cash Flow'!#REF!</f>
        <v>#REF!</v>
      </c>
      <c r="RAQ9" s="354" t="e">
        <f>'[9]15 Yr. Cash Flow'!#REF!</f>
        <v>#REF!</v>
      </c>
      <c r="RAS9" s="354" t="e">
        <f>'[9]15 Yr. Cash Flow'!#REF!</f>
        <v>#REF!</v>
      </c>
      <c r="RAU9" s="354" t="e">
        <f>'[9]15 Yr. Cash Flow'!#REF!</f>
        <v>#REF!</v>
      </c>
      <c r="RAW9" s="354" t="e">
        <f>'[9]15 Yr. Cash Flow'!#REF!</f>
        <v>#REF!</v>
      </c>
      <c r="RAY9" s="354" t="e">
        <f>'[9]15 Yr. Cash Flow'!#REF!</f>
        <v>#REF!</v>
      </c>
      <c r="RBA9" s="354" t="e">
        <f>'[9]15 Yr. Cash Flow'!#REF!</f>
        <v>#REF!</v>
      </c>
      <c r="RBC9" s="354" t="e">
        <f>'[9]15 Yr. Cash Flow'!#REF!</f>
        <v>#REF!</v>
      </c>
      <c r="RBE9" s="354" t="e">
        <f>'[9]15 Yr. Cash Flow'!#REF!</f>
        <v>#REF!</v>
      </c>
      <c r="RBG9" s="354" t="e">
        <f>'[9]15 Yr. Cash Flow'!#REF!</f>
        <v>#REF!</v>
      </c>
      <c r="RBI9" s="354" t="e">
        <f>'[9]15 Yr. Cash Flow'!#REF!</f>
        <v>#REF!</v>
      </c>
      <c r="RBK9" s="354" t="e">
        <f>'[9]15 Yr. Cash Flow'!#REF!</f>
        <v>#REF!</v>
      </c>
      <c r="RBM9" s="354" t="e">
        <f>'[9]15 Yr. Cash Flow'!#REF!</f>
        <v>#REF!</v>
      </c>
      <c r="RBO9" s="354" t="e">
        <f>'[9]15 Yr. Cash Flow'!#REF!</f>
        <v>#REF!</v>
      </c>
      <c r="RBQ9" s="354" t="e">
        <f>'[9]15 Yr. Cash Flow'!#REF!</f>
        <v>#REF!</v>
      </c>
      <c r="RBS9" s="354" t="e">
        <f>'[9]15 Yr. Cash Flow'!#REF!</f>
        <v>#REF!</v>
      </c>
      <c r="RBU9" s="354" t="e">
        <f>'[9]15 Yr. Cash Flow'!#REF!</f>
        <v>#REF!</v>
      </c>
      <c r="RBW9" s="354" t="e">
        <f>'[9]15 Yr. Cash Flow'!#REF!</f>
        <v>#REF!</v>
      </c>
      <c r="RBY9" s="354" t="e">
        <f>'[9]15 Yr. Cash Flow'!#REF!</f>
        <v>#REF!</v>
      </c>
      <c r="RCA9" s="354" t="e">
        <f>'[9]15 Yr. Cash Flow'!#REF!</f>
        <v>#REF!</v>
      </c>
      <c r="RCC9" s="354" t="e">
        <f>'[9]15 Yr. Cash Flow'!#REF!</f>
        <v>#REF!</v>
      </c>
      <c r="RCE9" s="354" t="e">
        <f>'[9]15 Yr. Cash Flow'!#REF!</f>
        <v>#REF!</v>
      </c>
      <c r="RCG9" s="354" t="e">
        <f>'[9]15 Yr. Cash Flow'!#REF!</f>
        <v>#REF!</v>
      </c>
      <c r="RCI9" s="354" t="e">
        <f>'[9]15 Yr. Cash Flow'!#REF!</f>
        <v>#REF!</v>
      </c>
      <c r="RCK9" s="354" t="e">
        <f>'[9]15 Yr. Cash Flow'!#REF!</f>
        <v>#REF!</v>
      </c>
      <c r="RCM9" s="354" t="e">
        <f>'[9]15 Yr. Cash Flow'!#REF!</f>
        <v>#REF!</v>
      </c>
      <c r="RCO9" s="354" t="e">
        <f>'[9]15 Yr. Cash Flow'!#REF!</f>
        <v>#REF!</v>
      </c>
      <c r="RCQ9" s="354" t="e">
        <f>'[9]15 Yr. Cash Flow'!#REF!</f>
        <v>#REF!</v>
      </c>
      <c r="RCS9" s="354" t="e">
        <f>'[9]15 Yr. Cash Flow'!#REF!</f>
        <v>#REF!</v>
      </c>
      <c r="RCU9" s="354" t="e">
        <f>'[9]15 Yr. Cash Flow'!#REF!</f>
        <v>#REF!</v>
      </c>
      <c r="RCW9" s="354" t="e">
        <f>'[9]15 Yr. Cash Flow'!#REF!</f>
        <v>#REF!</v>
      </c>
      <c r="RCY9" s="354" t="e">
        <f>'[9]15 Yr. Cash Flow'!#REF!</f>
        <v>#REF!</v>
      </c>
      <c r="RDA9" s="354" t="e">
        <f>'[9]15 Yr. Cash Flow'!#REF!</f>
        <v>#REF!</v>
      </c>
      <c r="RDC9" s="354" t="e">
        <f>'[9]15 Yr. Cash Flow'!#REF!</f>
        <v>#REF!</v>
      </c>
      <c r="RDE9" s="354" t="e">
        <f>'[9]15 Yr. Cash Flow'!#REF!</f>
        <v>#REF!</v>
      </c>
      <c r="RDG9" s="354" t="e">
        <f>'[9]15 Yr. Cash Flow'!#REF!</f>
        <v>#REF!</v>
      </c>
      <c r="RDI9" s="354" t="e">
        <f>'[9]15 Yr. Cash Flow'!#REF!</f>
        <v>#REF!</v>
      </c>
      <c r="RDK9" s="354" t="e">
        <f>'[9]15 Yr. Cash Flow'!#REF!</f>
        <v>#REF!</v>
      </c>
      <c r="RDM9" s="354" t="e">
        <f>'[9]15 Yr. Cash Flow'!#REF!</f>
        <v>#REF!</v>
      </c>
      <c r="RDO9" s="354" t="e">
        <f>'[9]15 Yr. Cash Flow'!#REF!</f>
        <v>#REF!</v>
      </c>
      <c r="RDQ9" s="354" t="e">
        <f>'[9]15 Yr. Cash Flow'!#REF!</f>
        <v>#REF!</v>
      </c>
      <c r="RDS9" s="354" t="e">
        <f>'[9]15 Yr. Cash Flow'!#REF!</f>
        <v>#REF!</v>
      </c>
      <c r="RDU9" s="354" t="e">
        <f>'[9]15 Yr. Cash Flow'!#REF!</f>
        <v>#REF!</v>
      </c>
      <c r="RDW9" s="354" t="e">
        <f>'[9]15 Yr. Cash Flow'!#REF!</f>
        <v>#REF!</v>
      </c>
      <c r="RDY9" s="354" t="e">
        <f>'[9]15 Yr. Cash Flow'!#REF!</f>
        <v>#REF!</v>
      </c>
      <c r="REA9" s="354" t="e">
        <f>'[9]15 Yr. Cash Flow'!#REF!</f>
        <v>#REF!</v>
      </c>
      <c r="REC9" s="354" t="e">
        <f>'[9]15 Yr. Cash Flow'!#REF!</f>
        <v>#REF!</v>
      </c>
      <c r="REE9" s="354" t="e">
        <f>'[9]15 Yr. Cash Flow'!#REF!</f>
        <v>#REF!</v>
      </c>
      <c r="REG9" s="354" t="e">
        <f>'[9]15 Yr. Cash Flow'!#REF!</f>
        <v>#REF!</v>
      </c>
      <c r="REI9" s="354" t="e">
        <f>'[9]15 Yr. Cash Flow'!#REF!</f>
        <v>#REF!</v>
      </c>
      <c r="REK9" s="354" t="e">
        <f>'[9]15 Yr. Cash Flow'!#REF!</f>
        <v>#REF!</v>
      </c>
      <c r="REM9" s="354" t="e">
        <f>'[9]15 Yr. Cash Flow'!#REF!</f>
        <v>#REF!</v>
      </c>
      <c r="REO9" s="354" t="e">
        <f>'[9]15 Yr. Cash Flow'!#REF!</f>
        <v>#REF!</v>
      </c>
      <c r="REQ9" s="354" t="e">
        <f>'[9]15 Yr. Cash Flow'!#REF!</f>
        <v>#REF!</v>
      </c>
      <c r="RES9" s="354" t="e">
        <f>'[9]15 Yr. Cash Flow'!#REF!</f>
        <v>#REF!</v>
      </c>
      <c r="REU9" s="354" t="e">
        <f>'[9]15 Yr. Cash Flow'!#REF!</f>
        <v>#REF!</v>
      </c>
      <c r="REW9" s="354" t="e">
        <f>'[9]15 Yr. Cash Flow'!#REF!</f>
        <v>#REF!</v>
      </c>
      <c r="REY9" s="354" t="e">
        <f>'[9]15 Yr. Cash Flow'!#REF!</f>
        <v>#REF!</v>
      </c>
      <c r="RFA9" s="354" t="e">
        <f>'[9]15 Yr. Cash Flow'!#REF!</f>
        <v>#REF!</v>
      </c>
      <c r="RFC9" s="354" t="e">
        <f>'[9]15 Yr. Cash Flow'!#REF!</f>
        <v>#REF!</v>
      </c>
      <c r="RFE9" s="354" t="e">
        <f>'[9]15 Yr. Cash Flow'!#REF!</f>
        <v>#REF!</v>
      </c>
      <c r="RFG9" s="354" t="e">
        <f>'[9]15 Yr. Cash Flow'!#REF!</f>
        <v>#REF!</v>
      </c>
      <c r="RFI9" s="354" t="e">
        <f>'[9]15 Yr. Cash Flow'!#REF!</f>
        <v>#REF!</v>
      </c>
      <c r="RFK9" s="354" t="e">
        <f>'[9]15 Yr. Cash Flow'!#REF!</f>
        <v>#REF!</v>
      </c>
      <c r="RFM9" s="354" t="e">
        <f>'[9]15 Yr. Cash Flow'!#REF!</f>
        <v>#REF!</v>
      </c>
      <c r="RFO9" s="354" t="e">
        <f>'[9]15 Yr. Cash Flow'!#REF!</f>
        <v>#REF!</v>
      </c>
      <c r="RFQ9" s="354" t="e">
        <f>'[9]15 Yr. Cash Flow'!#REF!</f>
        <v>#REF!</v>
      </c>
      <c r="RFS9" s="354" t="e">
        <f>'[9]15 Yr. Cash Flow'!#REF!</f>
        <v>#REF!</v>
      </c>
      <c r="RFU9" s="354" t="e">
        <f>'[9]15 Yr. Cash Flow'!#REF!</f>
        <v>#REF!</v>
      </c>
      <c r="RFW9" s="354" t="e">
        <f>'[9]15 Yr. Cash Flow'!#REF!</f>
        <v>#REF!</v>
      </c>
      <c r="RFY9" s="354" t="e">
        <f>'[9]15 Yr. Cash Flow'!#REF!</f>
        <v>#REF!</v>
      </c>
      <c r="RGA9" s="354" t="e">
        <f>'[9]15 Yr. Cash Flow'!#REF!</f>
        <v>#REF!</v>
      </c>
      <c r="RGC9" s="354" t="e">
        <f>'[9]15 Yr. Cash Flow'!#REF!</f>
        <v>#REF!</v>
      </c>
      <c r="RGE9" s="354" t="e">
        <f>'[9]15 Yr. Cash Flow'!#REF!</f>
        <v>#REF!</v>
      </c>
      <c r="RGG9" s="354" t="e">
        <f>'[9]15 Yr. Cash Flow'!#REF!</f>
        <v>#REF!</v>
      </c>
      <c r="RGI9" s="354" t="e">
        <f>'[9]15 Yr. Cash Flow'!#REF!</f>
        <v>#REF!</v>
      </c>
      <c r="RGK9" s="354" t="e">
        <f>'[9]15 Yr. Cash Flow'!#REF!</f>
        <v>#REF!</v>
      </c>
      <c r="RGM9" s="354" t="e">
        <f>'[9]15 Yr. Cash Flow'!#REF!</f>
        <v>#REF!</v>
      </c>
      <c r="RGO9" s="354" t="e">
        <f>'[9]15 Yr. Cash Flow'!#REF!</f>
        <v>#REF!</v>
      </c>
      <c r="RGQ9" s="354" t="e">
        <f>'[9]15 Yr. Cash Flow'!#REF!</f>
        <v>#REF!</v>
      </c>
      <c r="RGS9" s="354" t="e">
        <f>'[9]15 Yr. Cash Flow'!#REF!</f>
        <v>#REF!</v>
      </c>
      <c r="RGU9" s="354" t="e">
        <f>'[9]15 Yr. Cash Flow'!#REF!</f>
        <v>#REF!</v>
      </c>
      <c r="RGW9" s="354" t="e">
        <f>'[9]15 Yr. Cash Flow'!#REF!</f>
        <v>#REF!</v>
      </c>
      <c r="RGY9" s="354" t="e">
        <f>'[9]15 Yr. Cash Flow'!#REF!</f>
        <v>#REF!</v>
      </c>
      <c r="RHA9" s="354" t="e">
        <f>'[9]15 Yr. Cash Flow'!#REF!</f>
        <v>#REF!</v>
      </c>
      <c r="RHC9" s="354" t="e">
        <f>'[9]15 Yr. Cash Flow'!#REF!</f>
        <v>#REF!</v>
      </c>
      <c r="RHE9" s="354" t="e">
        <f>'[9]15 Yr. Cash Flow'!#REF!</f>
        <v>#REF!</v>
      </c>
      <c r="RHG9" s="354" t="e">
        <f>'[9]15 Yr. Cash Flow'!#REF!</f>
        <v>#REF!</v>
      </c>
      <c r="RHI9" s="354" t="e">
        <f>'[9]15 Yr. Cash Flow'!#REF!</f>
        <v>#REF!</v>
      </c>
      <c r="RHK9" s="354" t="e">
        <f>'[9]15 Yr. Cash Flow'!#REF!</f>
        <v>#REF!</v>
      </c>
      <c r="RHM9" s="354" t="e">
        <f>'[9]15 Yr. Cash Flow'!#REF!</f>
        <v>#REF!</v>
      </c>
      <c r="RHO9" s="354" t="e">
        <f>'[9]15 Yr. Cash Flow'!#REF!</f>
        <v>#REF!</v>
      </c>
      <c r="RHQ9" s="354" t="e">
        <f>'[9]15 Yr. Cash Flow'!#REF!</f>
        <v>#REF!</v>
      </c>
      <c r="RHS9" s="354" t="e">
        <f>'[9]15 Yr. Cash Flow'!#REF!</f>
        <v>#REF!</v>
      </c>
      <c r="RHU9" s="354" t="e">
        <f>'[9]15 Yr. Cash Flow'!#REF!</f>
        <v>#REF!</v>
      </c>
      <c r="RHW9" s="354" t="e">
        <f>'[9]15 Yr. Cash Flow'!#REF!</f>
        <v>#REF!</v>
      </c>
      <c r="RHY9" s="354" t="e">
        <f>'[9]15 Yr. Cash Flow'!#REF!</f>
        <v>#REF!</v>
      </c>
      <c r="RIA9" s="354" t="e">
        <f>'[9]15 Yr. Cash Flow'!#REF!</f>
        <v>#REF!</v>
      </c>
      <c r="RIC9" s="354" t="e">
        <f>'[9]15 Yr. Cash Flow'!#REF!</f>
        <v>#REF!</v>
      </c>
      <c r="RIE9" s="354" t="e">
        <f>'[9]15 Yr. Cash Flow'!#REF!</f>
        <v>#REF!</v>
      </c>
      <c r="RIG9" s="354" t="e">
        <f>'[9]15 Yr. Cash Flow'!#REF!</f>
        <v>#REF!</v>
      </c>
      <c r="RII9" s="354" t="e">
        <f>'[9]15 Yr. Cash Flow'!#REF!</f>
        <v>#REF!</v>
      </c>
      <c r="RIK9" s="354" t="e">
        <f>'[9]15 Yr. Cash Flow'!#REF!</f>
        <v>#REF!</v>
      </c>
      <c r="RIM9" s="354" t="e">
        <f>'[9]15 Yr. Cash Flow'!#REF!</f>
        <v>#REF!</v>
      </c>
      <c r="RIO9" s="354" t="e">
        <f>'[9]15 Yr. Cash Flow'!#REF!</f>
        <v>#REF!</v>
      </c>
      <c r="RIQ9" s="354" t="e">
        <f>'[9]15 Yr. Cash Flow'!#REF!</f>
        <v>#REF!</v>
      </c>
      <c r="RIS9" s="354" t="e">
        <f>'[9]15 Yr. Cash Flow'!#REF!</f>
        <v>#REF!</v>
      </c>
      <c r="RIU9" s="354" t="e">
        <f>'[9]15 Yr. Cash Flow'!#REF!</f>
        <v>#REF!</v>
      </c>
      <c r="RIW9" s="354" t="e">
        <f>'[9]15 Yr. Cash Flow'!#REF!</f>
        <v>#REF!</v>
      </c>
      <c r="RIY9" s="354" t="e">
        <f>'[9]15 Yr. Cash Flow'!#REF!</f>
        <v>#REF!</v>
      </c>
      <c r="RJA9" s="354" t="e">
        <f>'[9]15 Yr. Cash Flow'!#REF!</f>
        <v>#REF!</v>
      </c>
      <c r="RJC9" s="354" t="e">
        <f>'[9]15 Yr. Cash Flow'!#REF!</f>
        <v>#REF!</v>
      </c>
      <c r="RJE9" s="354" t="e">
        <f>'[9]15 Yr. Cash Flow'!#REF!</f>
        <v>#REF!</v>
      </c>
      <c r="RJG9" s="354" t="e">
        <f>'[9]15 Yr. Cash Flow'!#REF!</f>
        <v>#REF!</v>
      </c>
      <c r="RJI9" s="354" t="e">
        <f>'[9]15 Yr. Cash Flow'!#REF!</f>
        <v>#REF!</v>
      </c>
      <c r="RJK9" s="354" t="e">
        <f>'[9]15 Yr. Cash Flow'!#REF!</f>
        <v>#REF!</v>
      </c>
      <c r="RJM9" s="354" t="e">
        <f>'[9]15 Yr. Cash Flow'!#REF!</f>
        <v>#REF!</v>
      </c>
      <c r="RJO9" s="354" t="e">
        <f>'[9]15 Yr. Cash Flow'!#REF!</f>
        <v>#REF!</v>
      </c>
      <c r="RJQ9" s="354" t="e">
        <f>'[9]15 Yr. Cash Flow'!#REF!</f>
        <v>#REF!</v>
      </c>
      <c r="RJS9" s="354" t="e">
        <f>'[9]15 Yr. Cash Flow'!#REF!</f>
        <v>#REF!</v>
      </c>
      <c r="RJU9" s="354" t="e">
        <f>'[9]15 Yr. Cash Flow'!#REF!</f>
        <v>#REF!</v>
      </c>
      <c r="RJW9" s="354" t="e">
        <f>'[9]15 Yr. Cash Flow'!#REF!</f>
        <v>#REF!</v>
      </c>
      <c r="RJY9" s="354" t="e">
        <f>'[9]15 Yr. Cash Flow'!#REF!</f>
        <v>#REF!</v>
      </c>
      <c r="RKA9" s="354" t="e">
        <f>'[9]15 Yr. Cash Flow'!#REF!</f>
        <v>#REF!</v>
      </c>
      <c r="RKC9" s="354" t="e">
        <f>'[9]15 Yr. Cash Flow'!#REF!</f>
        <v>#REF!</v>
      </c>
      <c r="RKE9" s="354" t="e">
        <f>'[9]15 Yr. Cash Flow'!#REF!</f>
        <v>#REF!</v>
      </c>
      <c r="RKG9" s="354" t="e">
        <f>'[9]15 Yr. Cash Flow'!#REF!</f>
        <v>#REF!</v>
      </c>
      <c r="RKI9" s="354" t="e">
        <f>'[9]15 Yr. Cash Flow'!#REF!</f>
        <v>#REF!</v>
      </c>
      <c r="RKK9" s="354" t="e">
        <f>'[9]15 Yr. Cash Flow'!#REF!</f>
        <v>#REF!</v>
      </c>
      <c r="RKM9" s="354" t="e">
        <f>'[9]15 Yr. Cash Flow'!#REF!</f>
        <v>#REF!</v>
      </c>
      <c r="RKO9" s="354" t="e">
        <f>'[9]15 Yr. Cash Flow'!#REF!</f>
        <v>#REF!</v>
      </c>
      <c r="RKQ9" s="354" t="e">
        <f>'[9]15 Yr. Cash Flow'!#REF!</f>
        <v>#REF!</v>
      </c>
      <c r="RKS9" s="354" t="e">
        <f>'[9]15 Yr. Cash Flow'!#REF!</f>
        <v>#REF!</v>
      </c>
      <c r="RKU9" s="354" t="e">
        <f>'[9]15 Yr. Cash Flow'!#REF!</f>
        <v>#REF!</v>
      </c>
      <c r="RKW9" s="354" t="e">
        <f>'[9]15 Yr. Cash Flow'!#REF!</f>
        <v>#REF!</v>
      </c>
      <c r="RKY9" s="354" t="e">
        <f>'[9]15 Yr. Cash Flow'!#REF!</f>
        <v>#REF!</v>
      </c>
      <c r="RLA9" s="354" t="e">
        <f>'[9]15 Yr. Cash Flow'!#REF!</f>
        <v>#REF!</v>
      </c>
      <c r="RLC9" s="354" t="e">
        <f>'[9]15 Yr. Cash Flow'!#REF!</f>
        <v>#REF!</v>
      </c>
      <c r="RLE9" s="354" t="e">
        <f>'[9]15 Yr. Cash Flow'!#REF!</f>
        <v>#REF!</v>
      </c>
      <c r="RLG9" s="354" t="e">
        <f>'[9]15 Yr. Cash Flow'!#REF!</f>
        <v>#REF!</v>
      </c>
      <c r="RLI9" s="354" t="e">
        <f>'[9]15 Yr. Cash Flow'!#REF!</f>
        <v>#REF!</v>
      </c>
      <c r="RLK9" s="354" t="e">
        <f>'[9]15 Yr. Cash Flow'!#REF!</f>
        <v>#REF!</v>
      </c>
      <c r="RLM9" s="354" t="e">
        <f>'[9]15 Yr. Cash Flow'!#REF!</f>
        <v>#REF!</v>
      </c>
      <c r="RLO9" s="354" t="e">
        <f>'[9]15 Yr. Cash Flow'!#REF!</f>
        <v>#REF!</v>
      </c>
      <c r="RLQ9" s="354" t="e">
        <f>'[9]15 Yr. Cash Flow'!#REF!</f>
        <v>#REF!</v>
      </c>
      <c r="RLS9" s="354" t="e">
        <f>'[9]15 Yr. Cash Flow'!#REF!</f>
        <v>#REF!</v>
      </c>
      <c r="RLU9" s="354" t="e">
        <f>'[9]15 Yr. Cash Flow'!#REF!</f>
        <v>#REF!</v>
      </c>
      <c r="RLW9" s="354" t="e">
        <f>'[9]15 Yr. Cash Flow'!#REF!</f>
        <v>#REF!</v>
      </c>
      <c r="RLY9" s="354" t="e">
        <f>'[9]15 Yr. Cash Flow'!#REF!</f>
        <v>#REF!</v>
      </c>
      <c r="RMA9" s="354" t="e">
        <f>'[9]15 Yr. Cash Flow'!#REF!</f>
        <v>#REF!</v>
      </c>
      <c r="RMC9" s="354" t="e">
        <f>'[9]15 Yr. Cash Flow'!#REF!</f>
        <v>#REF!</v>
      </c>
      <c r="RME9" s="354" t="e">
        <f>'[9]15 Yr. Cash Flow'!#REF!</f>
        <v>#REF!</v>
      </c>
      <c r="RMG9" s="354" t="e">
        <f>'[9]15 Yr. Cash Flow'!#REF!</f>
        <v>#REF!</v>
      </c>
      <c r="RMI9" s="354" t="e">
        <f>'[9]15 Yr. Cash Flow'!#REF!</f>
        <v>#REF!</v>
      </c>
      <c r="RMK9" s="354" t="e">
        <f>'[9]15 Yr. Cash Flow'!#REF!</f>
        <v>#REF!</v>
      </c>
      <c r="RMM9" s="354" t="e">
        <f>'[9]15 Yr. Cash Flow'!#REF!</f>
        <v>#REF!</v>
      </c>
      <c r="RMO9" s="354" t="e">
        <f>'[9]15 Yr. Cash Flow'!#REF!</f>
        <v>#REF!</v>
      </c>
      <c r="RMQ9" s="354" t="e">
        <f>'[9]15 Yr. Cash Flow'!#REF!</f>
        <v>#REF!</v>
      </c>
      <c r="RMS9" s="354" t="e">
        <f>'[9]15 Yr. Cash Flow'!#REF!</f>
        <v>#REF!</v>
      </c>
      <c r="RMU9" s="354" t="e">
        <f>'[9]15 Yr. Cash Flow'!#REF!</f>
        <v>#REF!</v>
      </c>
      <c r="RMW9" s="354" t="e">
        <f>'[9]15 Yr. Cash Flow'!#REF!</f>
        <v>#REF!</v>
      </c>
      <c r="RMY9" s="354" t="e">
        <f>'[9]15 Yr. Cash Flow'!#REF!</f>
        <v>#REF!</v>
      </c>
      <c r="RNA9" s="354" t="e">
        <f>'[9]15 Yr. Cash Flow'!#REF!</f>
        <v>#REF!</v>
      </c>
      <c r="RNC9" s="354" t="e">
        <f>'[9]15 Yr. Cash Flow'!#REF!</f>
        <v>#REF!</v>
      </c>
      <c r="RNE9" s="354" t="e">
        <f>'[9]15 Yr. Cash Flow'!#REF!</f>
        <v>#REF!</v>
      </c>
      <c r="RNG9" s="354" t="e">
        <f>'[9]15 Yr. Cash Flow'!#REF!</f>
        <v>#REF!</v>
      </c>
      <c r="RNI9" s="354" t="e">
        <f>'[9]15 Yr. Cash Flow'!#REF!</f>
        <v>#REF!</v>
      </c>
      <c r="RNK9" s="354" t="e">
        <f>'[9]15 Yr. Cash Flow'!#REF!</f>
        <v>#REF!</v>
      </c>
      <c r="RNM9" s="354" t="e">
        <f>'[9]15 Yr. Cash Flow'!#REF!</f>
        <v>#REF!</v>
      </c>
      <c r="RNO9" s="354" t="e">
        <f>'[9]15 Yr. Cash Flow'!#REF!</f>
        <v>#REF!</v>
      </c>
      <c r="RNQ9" s="354" t="e">
        <f>'[9]15 Yr. Cash Flow'!#REF!</f>
        <v>#REF!</v>
      </c>
      <c r="RNS9" s="354" t="e">
        <f>'[9]15 Yr. Cash Flow'!#REF!</f>
        <v>#REF!</v>
      </c>
      <c r="RNU9" s="354" t="e">
        <f>'[9]15 Yr. Cash Flow'!#REF!</f>
        <v>#REF!</v>
      </c>
      <c r="RNW9" s="354" t="e">
        <f>'[9]15 Yr. Cash Flow'!#REF!</f>
        <v>#REF!</v>
      </c>
      <c r="RNY9" s="354" t="e">
        <f>'[9]15 Yr. Cash Flow'!#REF!</f>
        <v>#REF!</v>
      </c>
      <c r="ROA9" s="354" t="e">
        <f>'[9]15 Yr. Cash Flow'!#REF!</f>
        <v>#REF!</v>
      </c>
      <c r="ROC9" s="354" t="e">
        <f>'[9]15 Yr. Cash Flow'!#REF!</f>
        <v>#REF!</v>
      </c>
      <c r="ROE9" s="354" t="e">
        <f>'[9]15 Yr. Cash Flow'!#REF!</f>
        <v>#REF!</v>
      </c>
      <c r="ROG9" s="354" t="e">
        <f>'[9]15 Yr. Cash Flow'!#REF!</f>
        <v>#REF!</v>
      </c>
      <c r="ROI9" s="354" t="e">
        <f>'[9]15 Yr. Cash Flow'!#REF!</f>
        <v>#REF!</v>
      </c>
      <c r="ROK9" s="354" t="e">
        <f>'[9]15 Yr. Cash Flow'!#REF!</f>
        <v>#REF!</v>
      </c>
      <c r="ROM9" s="354" t="e">
        <f>'[9]15 Yr. Cash Flow'!#REF!</f>
        <v>#REF!</v>
      </c>
      <c r="ROO9" s="354" t="e">
        <f>'[9]15 Yr. Cash Flow'!#REF!</f>
        <v>#REF!</v>
      </c>
      <c r="ROQ9" s="354" t="e">
        <f>'[9]15 Yr. Cash Flow'!#REF!</f>
        <v>#REF!</v>
      </c>
      <c r="ROS9" s="354" t="e">
        <f>'[9]15 Yr. Cash Flow'!#REF!</f>
        <v>#REF!</v>
      </c>
      <c r="ROU9" s="354" t="e">
        <f>'[9]15 Yr. Cash Flow'!#REF!</f>
        <v>#REF!</v>
      </c>
      <c r="ROW9" s="354" t="e">
        <f>'[9]15 Yr. Cash Flow'!#REF!</f>
        <v>#REF!</v>
      </c>
      <c r="ROY9" s="354" t="e">
        <f>'[9]15 Yr. Cash Flow'!#REF!</f>
        <v>#REF!</v>
      </c>
      <c r="RPA9" s="354" t="e">
        <f>'[9]15 Yr. Cash Flow'!#REF!</f>
        <v>#REF!</v>
      </c>
      <c r="RPC9" s="354" t="e">
        <f>'[9]15 Yr. Cash Flow'!#REF!</f>
        <v>#REF!</v>
      </c>
      <c r="RPE9" s="354" t="e">
        <f>'[9]15 Yr. Cash Flow'!#REF!</f>
        <v>#REF!</v>
      </c>
      <c r="RPG9" s="354" t="e">
        <f>'[9]15 Yr. Cash Flow'!#REF!</f>
        <v>#REF!</v>
      </c>
      <c r="RPI9" s="354" t="e">
        <f>'[9]15 Yr. Cash Flow'!#REF!</f>
        <v>#REF!</v>
      </c>
      <c r="RPK9" s="354" t="e">
        <f>'[9]15 Yr. Cash Flow'!#REF!</f>
        <v>#REF!</v>
      </c>
      <c r="RPM9" s="354" t="e">
        <f>'[9]15 Yr. Cash Flow'!#REF!</f>
        <v>#REF!</v>
      </c>
      <c r="RPO9" s="354" t="e">
        <f>'[9]15 Yr. Cash Flow'!#REF!</f>
        <v>#REF!</v>
      </c>
      <c r="RPQ9" s="354" t="e">
        <f>'[9]15 Yr. Cash Flow'!#REF!</f>
        <v>#REF!</v>
      </c>
      <c r="RPS9" s="354" t="e">
        <f>'[9]15 Yr. Cash Flow'!#REF!</f>
        <v>#REF!</v>
      </c>
      <c r="RPU9" s="354" t="e">
        <f>'[9]15 Yr. Cash Flow'!#REF!</f>
        <v>#REF!</v>
      </c>
      <c r="RPW9" s="354" t="e">
        <f>'[9]15 Yr. Cash Flow'!#REF!</f>
        <v>#REF!</v>
      </c>
      <c r="RPY9" s="354" t="e">
        <f>'[9]15 Yr. Cash Flow'!#REF!</f>
        <v>#REF!</v>
      </c>
      <c r="RQA9" s="354" t="e">
        <f>'[9]15 Yr. Cash Flow'!#REF!</f>
        <v>#REF!</v>
      </c>
      <c r="RQC9" s="354" t="e">
        <f>'[9]15 Yr. Cash Flow'!#REF!</f>
        <v>#REF!</v>
      </c>
      <c r="RQE9" s="354" t="e">
        <f>'[9]15 Yr. Cash Flow'!#REF!</f>
        <v>#REF!</v>
      </c>
      <c r="RQG9" s="354" t="e">
        <f>'[9]15 Yr. Cash Flow'!#REF!</f>
        <v>#REF!</v>
      </c>
      <c r="RQI9" s="354" t="e">
        <f>'[9]15 Yr. Cash Flow'!#REF!</f>
        <v>#REF!</v>
      </c>
      <c r="RQK9" s="354" t="e">
        <f>'[9]15 Yr. Cash Flow'!#REF!</f>
        <v>#REF!</v>
      </c>
      <c r="RQM9" s="354" t="e">
        <f>'[9]15 Yr. Cash Flow'!#REF!</f>
        <v>#REF!</v>
      </c>
      <c r="RQO9" s="354" t="e">
        <f>'[9]15 Yr. Cash Flow'!#REF!</f>
        <v>#REF!</v>
      </c>
      <c r="RQQ9" s="354" t="e">
        <f>'[9]15 Yr. Cash Flow'!#REF!</f>
        <v>#REF!</v>
      </c>
      <c r="RQS9" s="354" t="e">
        <f>'[9]15 Yr. Cash Flow'!#REF!</f>
        <v>#REF!</v>
      </c>
      <c r="RQU9" s="354" t="e">
        <f>'[9]15 Yr. Cash Flow'!#REF!</f>
        <v>#REF!</v>
      </c>
      <c r="RQW9" s="354" t="e">
        <f>'[9]15 Yr. Cash Flow'!#REF!</f>
        <v>#REF!</v>
      </c>
      <c r="RQY9" s="354" t="e">
        <f>'[9]15 Yr. Cash Flow'!#REF!</f>
        <v>#REF!</v>
      </c>
      <c r="RRA9" s="354" t="e">
        <f>'[9]15 Yr. Cash Flow'!#REF!</f>
        <v>#REF!</v>
      </c>
      <c r="RRC9" s="354" t="e">
        <f>'[9]15 Yr. Cash Flow'!#REF!</f>
        <v>#REF!</v>
      </c>
      <c r="RRE9" s="354" t="e">
        <f>'[9]15 Yr. Cash Flow'!#REF!</f>
        <v>#REF!</v>
      </c>
      <c r="RRG9" s="354" t="e">
        <f>'[9]15 Yr. Cash Flow'!#REF!</f>
        <v>#REF!</v>
      </c>
      <c r="RRI9" s="354" t="e">
        <f>'[9]15 Yr. Cash Flow'!#REF!</f>
        <v>#REF!</v>
      </c>
      <c r="RRK9" s="354" t="e">
        <f>'[9]15 Yr. Cash Flow'!#REF!</f>
        <v>#REF!</v>
      </c>
      <c r="RRM9" s="354" t="e">
        <f>'[9]15 Yr. Cash Flow'!#REF!</f>
        <v>#REF!</v>
      </c>
      <c r="RRO9" s="354" t="e">
        <f>'[9]15 Yr. Cash Flow'!#REF!</f>
        <v>#REF!</v>
      </c>
      <c r="RRQ9" s="354" t="e">
        <f>'[9]15 Yr. Cash Flow'!#REF!</f>
        <v>#REF!</v>
      </c>
      <c r="RRS9" s="354" t="e">
        <f>'[9]15 Yr. Cash Flow'!#REF!</f>
        <v>#REF!</v>
      </c>
      <c r="RRU9" s="354" t="e">
        <f>'[9]15 Yr. Cash Flow'!#REF!</f>
        <v>#REF!</v>
      </c>
      <c r="RRW9" s="354" t="e">
        <f>'[9]15 Yr. Cash Flow'!#REF!</f>
        <v>#REF!</v>
      </c>
      <c r="RRY9" s="354" t="e">
        <f>'[9]15 Yr. Cash Flow'!#REF!</f>
        <v>#REF!</v>
      </c>
      <c r="RSA9" s="354" t="e">
        <f>'[9]15 Yr. Cash Flow'!#REF!</f>
        <v>#REF!</v>
      </c>
      <c r="RSC9" s="354" t="e">
        <f>'[9]15 Yr. Cash Flow'!#REF!</f>
        <v>#REF!</v>
      </c>
      <c r="RSE9" s="354" t="e">
        <f>'[9]15 Yr. Cash Flow'!#REF!</f>
        <v>#REF!</v>
      </c>
      <c r="RSG9" s="354" t="e">
        <f>'[9]15 Yr. Cash Flow'!#REF!</f>
        <v>#REF!</v>
      </c>
      <c r="RSI9" s="354" t="e">
        <f>'[9]15 Yr. Cash Flow'!#REF!</f>
        <v>#REF!</v>
      </c>
      <c r="RSK9" s="354" t="e">
        <f>'[9]15 Yr. Cash Flow'!#REF!</f>
        <v>#REF!</v>
      </c>
      <c r="RSM9" s="354" t="e">
        <f>'[9]15 Yr. Cash Flow'!#REF!</f>
        <v>#REF!</v>
      </c>
      <c r="RSO9" s="354" t="e">
        <f>'[9]15 Yr. Cash Flow'!#REF!</f>
        <v>#REF!</v>
      </c>
      <c r="RSQ9" s="354" t="e">
        <f>'[9]15 Yr. Cash Flow'!#REF!</f>
        <v>#REF!</v>
      </c>
      <c r="RSS9" s="354" t="e">
        <f>'[9]15 Yr. Cash Flow'!#REF!</f>
        <v>#REF!</v>
      </c>
      <c r="RSU9" s="354" t="e">
        <f>'[9]15 Yr. Cash Flow'!#REF!</f>
        <v>#REF!</v>
      </c>
      <c r="RSW9" s="354" t="e">
        <f>'[9]15 Yr. Cash Flow'!#REF!</f>
        <v>#REF!</v>
      </c>
      <c r="RSY9" s="354" t="e">
        <f>'[9]15 Yr. Cash Flow'!#REF!</f>
        <v>#REF!</v>
      </c>
      <c r="RTA9" s="354" t="e">
        <f>'[9]15 Yr. Cash Flow'!#REF!</f>
        <v>#REF!</v>
      </c>
      <c r="RTC9" s="354" t="e">
        <f>'[9]15 Yr. Cash Flow'!#REF!</f>
        <v>#REF!</v>
      </c>
      <c r="RTE9" s="354" t="e">
        <f>'[9]15 Yr. Cash Flow'!#REF!</f>
        <v>#REF!</v>
      </c>
      <c r="RTG9" s="354" t="e">
        <f>'[9]15 Yr. Cash Flow'!#REF!</f>
        <v>#REF!</v>
      </c>
      <c r="RTI9" s="354" t="e">
        <f>'[9]15 Yr. Cash Flow'!#REF!</f>
        <v>#REF!</v>
      </c>
      <c r="RTK9" s="354" t="e">
        <f>'[9]15 Yr. Cash Flow'!#REF!</f>
        <v>#REF!</v>
      </c>
      <c r="RTM9" s="354" t="e">
        <f>'[9]15 Yr. Cash Flow'!#REF!</f>
        <v>#REF!</v>
      </c>
      <c r="RTO9" s="354" t="e">
        <f>'[9]15 Yr. Cash Flow'!#REF!</f>
        <v>#REF!</v>
      </c>
      <c r="RTQ9" s="354" t="e">
        <f>'[9]15 Yr. Cash Flow'!#REF!</f>
        <v>#REF!</v>
      </c>
      <c r="RTS9" s="354" t="e">
        <f>'[9]15 Yr. Cash Flow'!#REF!</f>
        <v>#REF!</v>
      </c>
      <c r="RTU9" s="354" t="e">
        <f>'[9]15 Yr. Cash Flow'!#REF!</f>
        <v>#REF!</v>
      </c>
      <c r="RTW9" s="354" t="e">
        <f>'[9]15 Yr. Cash Flow'!#REF!</f>
        <v>#REF!</v>
      </c>
      <c r="RTY9" s="354" t="e">
        <f>'[9]15 Yr. Cash Flow'!#REF!</f>
        <v>#REF!</v>
      </c>
      <c r="RUA9" s="354" t="e">
        <f>'[9]15 Yr. Cash Flow'!#REF!</f>
        <v>#REF!</v>
      </c>
      <c r="RUC9" s="354" t="e">
        <f>'[9]15 Yr. Cash Flow'!#REF!</f>
        <v>#REF!</v>
      </c>
      <c r="RUE9" s="354" t="e">
        <f>'[9]15 Yr. Cash Flow'!#REF!</f>
        <v>#REF!</v>
      </c>
      <c r="RUG9" s="354" t="e">
        <f>'[9]15 Yr. Cash Flow'!#REF!</f>
        <v>#REF!</v>
      </c>
      <c r="RUI9" s="354" t="e">
        <f>'[9]15 Yr. Cash Flow'!#REF!</f>
        <v>#REF!</v>
      </c>
      <c r="RUK9" s="354" t="e">
        <f>'[9]15 Yr. Cash Flow'!#REF!</f>
        <v>#REF!</v>
      </c>
      <c r="RUM9" s="354" t="e">
        <f>'[9]15 Yr. Cash Flow'!#REF!</f>
        <v>#REF!</v>
      </c>
      <c r="RUO9" s="354" t="e">
        <f>'[9]15 Yr. Cash Flow'!#REF!</f>
        <v>#REF!</v>
      </c>
      <c r="RUQ9" s="354" t="e">
        <f>'[9]15 Yr. Cash Flow'!#REF!</f>
        <v>#REF!</v>
      </c>
      <c r="RUS9" s="354" t="e">
        <f>'[9]15 Yr. Cash Flow'!#REF!</f>
        <v>#REF!</v>
      </c>
      <c r="RUU9" s="354" t="e">
        <f>'[9]15 Yr. Cash Flow'!#REF!</f>
        <v>#REF!</v>
      </c>
      <c r="RUW9" s="354" t="e">
        <f>'[9]15 Yr. Cash Flow'!#REF!</f>
        <v>#REF!</v>
      </c>
      <c r="RUY9" s="354" t="e">
        <f>'[9]15 Yr. Cash Flow'!#REF!</f>
        <v>#REF!</v>
      </c>
      <c r="RVA9" s="354" t="e">
        <f>'[9]15 Yr. Cash Flow'!#REF!</f>
        <v>#REF!</v>
      </c>
      <c r="RVC9" s="354" t="e">
        <f>'[9]15 Yr. Cash Flow'!#REF!</f>
        <v>#REF!</v>
      </c>
      <c r="RVE9" s="354" t="e">
        <f>'[9]15 Yr. Cash Flow'!#REF!</f>
        <v>#REF!</v>
      </c>
      <c r="RVG9" s="354" t="e">
        <f>'[9]15 Yr. Cash Flow'!#REF!</f>
        <v>#REF!</v>
      </c>
      <c r="RVI9" s="354" t="e">
        <f>'[9]15 Yr. Cash Flow'!#REF!</f>
        <v>#REF!</v>
      </c>
      <c r="RVK9" s="354" t="e">
        <f>'[9]15 Yr. Cash Flow'!#REF!</f>
        <v>#REF!</v>
      </c>
      <c r="RVM9" s="354" t="e">
        <f>'[9]15 Yr. Cash Flow'!#REF!</f>
        <v>#REF!</v>
      </c>
      <c r="RVO9" s="354" t="e">
        <f>'[9]15 Yr. Cash Flow'!#REF!</f>
        <v>#REF!</v>
      </c>
      <c r="RVQ9" s="354" t="e">
        <f>'[9]15 Yr. Cash Flow'!#REF!</f>
        <v>#REF!</v>
      </c>
      <c r="RVS9" s="354" t="e">
        <f>'[9]15 Yr. Cash Flow'!#REF!</f>
        <v>#REF!</v>
      </c>
      <c r="RVU9" s="354" t="e">
        <f>'[9]15 Yr. Cash Flow'!#REF!</f>
        <v>#REF!</v>
      </c>
      <c r="RVW9" s="354" t="e">
        <f>'[9]15 Yr. Cash Flow'!#REF!</f>
        <v>#REF!</v>
      </c>
      <c r="RVY9" s="354" t="e">
        <f>'[9]15 Yr. Cash Flow'!#REF!</f>
        <v>#REF!</v>
      </c>
      <c r="RWA9" s="354" t="e">
        <f>'[9]15 Yr. Cash Flow'!#REF!</f>
        <v>#REF!</v>
      </c>
      <c r="RWC9" s="354" t="e">
        <f>'[9]15 Yr. Cash Flow'!#REF!</f>
        <v>#REF!</v>
      </c>
      <c r="RWE9" s="354" t="e">
        <f>'[9]15 Yr. Cash Flow'!#REF!</f>
        <v>#REF!</v>
      </c>
      <c r="RWG9" s="354" t="e">
        <f>'[9]15 Yr. Cash Flow'!#REF!</f>
        <v>#REF!</v>
      </c>
      <c r="RWI9" s="354" t="e">
        <f>'[9]15 Yr. Cash Flow'!#REF!</f>
        <v>#REF!</v>
      </c>
      <c r="RWK9" s="354" t="e">
        <f>'[9]15 Yr. Cash Flow'!#REF!</f>
        <v>#REF!</v>
      </c>
      <c r="RWM9" s="354" t="e">
        <f>'[9]15 Yr. Cash Flow'!#REF!</f>
        <v>#REF!</v>
      </c>
      <c r="RWO9" s="354" t="e">
        <f>'[9]15 Yr. Cash Flow'!#REF!</f>
        <v>#REF!</v>
      </c>
      <c r="RWQ9" s="354" t="e">
        <f>'[9]15 Yr. Cash Flow'!#REF!</f>
        <v>#REF!</v>
      </c>
      <c r="RWS9" s="354" t="e">
        <f>'[9]15 Yr. Cash Flow'!#REF!</f>
        <v>#REF!</v>
      </c>
      <c r="RWU9" s="354" t="e">
        <f>'[9]15 Yr. Cash Flow'!#REF!</f>
        <v>#REF!</v>
      </c>
      <c r="RWW9" s="354" t="e">
        <f>'[9]15 Yr. Cash Flow'!#REF!</f>
        <v>#REF!</v>
      </c>
      <c r="RWY9" s="354" t="e">
        <f>'[9]15 Yr. Cash Flow'!#REF!</f>
        <v>#REF!</v>
      </c>
      <c r="RXA9" s="354" t="e">
        <f>'[9]15 Yr. Cash Flow'!#REF!</f>
        <v>#REF!</v>
      </c>
      <c r="RXC9" s="354" t="e">
        <f>'[9]15 Yr. Cash Flow'!#REF!</f>
        <v>#REF!</v>
      </c>
      <c r="RXE9" s="354" t="e">
        <f>'[9]15 Yr. Cash Flow'!#REF!</f>
        <v>#REF!</v>
      </c>
      <c r="RXG9" s="354" t="e">
        <f>'[9]15 Yr. Cash Flow'!#REF!</f>
        <v>#REF!</v>
      </c>
      <c r="RXI9" s="354" t="e">
        <f>'[9]15 Yr. Cash Flow'!#REF!</f>
        <v>#REF!</v>
      </c>
      <c r="RXK9" s="354" t="e">
        <f>'[9]15 Yr. Cash Flow'!#REF!</f>
        <v>#REF!</v>
      </c>
      <c r="RXM9" s="354" t="e">
        <f>'[9]15 Yr. Cash Flow'!#REF!</f>
        <v>#REF!</v>
      </c>
      <c r="RXO9" s="354" t="e">
        <f>'[9]15 Yr. Cash Flow'!#REF!</f>
        <v>#REF!</v>
      </c>
      <c r="RXQ9" s="354" t="e">
        <f>'[9]15 Yr. Cash Flow'!#REF!</f>
        <v>#REF!</v>
      </c>
      <c r="RXS9" s="354" t="e">
        <f>'[9]15 Yr. Cash Flow'!#REF!</f>
        <v>#REF!</v>
      </c>
      <c r="RXU9" s="354" t="e">
        <f>'[9]15 Yr. Cash Flow'!#REF!</f>
        <v>#REF!</v>
      </c>
      <c r="RXW9" s="354" t="e">
        <f>'[9]15 Yr. Cash Flow'!#REF!</f>
        <v>#REF!</v>
      </c>
      <c r="RXY9" s="354" t="e">
        <f>'[9]15 Yr. Cash Flow'!#REF!</f>
        <v>#REF!</v>
      </c>
      <c r="RYA9" s="354" t="e">
        <f>'[9]15 Yr. Cash Flow'!#REF!</f>
        <v>#REF!</v>
      </c>
      <c r="RYC9" s="354" t="e">
        <f>'[9]15 Yr. Cash Flow'!#REF!</f>
        <v>#REF!</v>
      </c>
      <c r="RYE9" s="354" t="e">
        <f>'[9]15 Yr. Cash Flow'!#REF!</f>
        <v>#REF!</v>
      </c>
      <c r="RYG9" s="354" t="e">
        <f>'[9]15 Yr. Cash Flow'!#REF!</f>
        <v>#REF!</v>
      </c>
      <c r="RYI9" s="354" t="e">
        <f>'[9]15 Yr. Cash Flow'!#REF!</f>
        <v>#REF!</v>
      </c>
      <c r="RYK9" s="354" t="e">
        <f>'[9]15 Yr. Cash Flow'!#REF!</f>
        <v>#REF!</v>
      </c>
      <c r="RYM9" s="354" t="e">
        <f>'[9]15 Yr. Cash Flow'!#REF!</f>
        <v>#REF!</v>
      </c>
      <c r="RYO9" s="354" t="e">
        <f>'[9]15 Yr. Cash Flow'!#REF!</f>
        <v>#REF!</v>
      </c>
      <c r="RYQ9" s="354" t="e">
        <f>'[9]15 Yr. Cash Flow'!#REF!</f>
        <v>#REF!</v>
      </c>
      <c r="RYS9" s="354" t="e">
        <f>'[9]15 Yr. Cash Flow'!#REF!</f>
        <v>#REF!</v>
      </c>
      <c r="RYU9" s="354" t="e">
        <f>'[9]15 Yr. Cash Flow'!#REF!</f>
        <v>#REF!</v>
      </c>
      <c r="RYW9" s="354" t="e">
        <f>'[9]15 Yr. Cash Flow'!#REF!</f>
        <v>#REF!</v>
      </c>
      <c r="RYY9" s="354" t="e">
        <f>'[9]15 Yr. Cash Flow'!#REF!</f>
        <v>#REF!</v>
      </c>
      <c r="RZA9" s="354" t="e">
        <f>'[9]15 Yr. Cash Flow'!#REF!</f>
        <v>#REF!</v>
      </c>
      <c r="RZC9" s="354" t="e">
        <f>'[9]15 Yr. Cash Flow'!#REF!</f>
        <v>#REF!</v>
      </c>
      <c r="RZE9" s="354" t="e">
        <f>'[9]15 Yr. Cash Flow'!#REF!</f>
        <v>#REF!</v>
      </c>
      <c r="RZG9" s="354" t="e">
        <f>'[9]15 Yr. Cash Flow'!#REF!</f>
        <v>#REF!</v>
      </c>
      <c r="RZI9" s="354" t="e">
        <f>'[9]15 Yr. Cash Flow'!#REF!</f>
        <v>#REF!</v>
      </c>
      <c r="RZK9" s="354" t="e">
        <f>'[9]15 Yr. Cash Flow'!#REF!</f>
        <v>#REF!</v>
      </c>
      <c r="RZM9" s="354" t="e">
        <f>'[9]15 Yr. Cash Flow'!#REF!</f>
        <v>#REF!</v>
      </c>
      <c r="RZO9" s="354" t="e">
        <f>'[9]15 Yr. Cash Flow'!#REF!</f>
        <v>#REF!</v>
      </c>
      <c r="RZQ9" s="354" t="e">
        <f>'[9]15 Yr. Cash Flow'!#REF!</f>
        <v>#REF!</v>
      </c>
      <c r="RZS9" s="354" t="e">
        <f>'[9]15 Yr. Cash Flow'!#REF!</f>
        <v>#REF!</v>
      </c>
      <c r="RZU9" s="354" t="e">
        <f>'[9]15 Yr. Cash Flow'!#REF!</f>
        <v>#REF!</v>
      </c>
      <c r="RZW9" s="354" t="e">
        <f>'[9]15 Yr. Cash Flow'!#REF!</f>
        <v>#REF!</v>
      </c>
      <c r="RZY9" s="354" t="e">
        <f>'[9]15 Yr. Cash Flow'!#REF!</f>
        <v>#REF!</v>
      </c>
      <c r="SAA9" s="354" t="e">
        <f>'[9]15 Yr. Cash Flow'!#REF!</f>
        <v>#REF!</v>
      </c>
      <c r="SAC9" s="354" t="e">
        <f>'[9]15 Yr. Cash Flow'!#REF!</f>
        <v>#REF!</v>
      </c>
      <c r="SAE9" s="354" t="e">
        <f>'[9]15 Yr. Cash Flow'!#REF!</f>
        <v>#REF!</v>
      </c>
      <c r="SAG9" s="354" t="e">
        <f>'[9]15 Yr. Cash Flow'!#REF!</f>
        <v>#REF!</v>
      </c>
      <c r="SAI9" s="354" t="e">
        <f>'[9]15 Yr. Cash Flow'!#REF!</f>
        <v>#REF!</v>
      </c>
      <c r="SAK9" s="354" t="e">
        <f>'[9]15 Yr. Cash Flow'!#REF!</f>
        <v>#REF!</v>
      </c>
      <c r="SAM9" s="354" t="e">
        <f>'[9]15 Yr. Cash Flow'!#REF!</f>
        <v>#REF!</v>
      </c>
      <c r="SAO9" s="354" t="e">
        <f>'[9]15 Yr. Cash Flow'!#REF!</f>
        <v>#REF!</v>
      </c>
      <c r="SAQ9" s="354" t="e">
        <f>'[9]15 Yr. Cash Flow'!#REF!</f>
        <v>#REF!</v>
      </c>
      <c r="SAS9" s="354" t="e">
        <f>'[9]15 Yr. Cash Flow'!#REF!</f>
        <v>#REF!</v>
      </c>
      <c r="SAU9" s="354" t="e">
        <f>'[9]15 Yr. Cash Flow'!#REF!</f>
        <v>#REF!</v>
      </c>
      <c r="SAW9" s="354" t="e">
        <f>'[9]15 Yr. Cash Flow'!#REF!</f>
        <v>#REF!</v>
      </c>
      <c r="SAY9" s="354" t="e">
        <f>'[9]15 Yr. Cash Flow'!#REF!</f>
        <v>#REF!</v>
      </c>
      <c r="SBA9" s="354" t="e">
        <f>'[9]15 Yr. Cash Flow'!#REF!</f>
        <v>#REF!</v>
      </c>
      <c r="SBC9" s="354" t="e">
        <f>'[9]15 Yr. Cash Flow'!#REF!</f>
        <v>#REF!</v>
      </c>
      <c r="SBE9" s="354" t="e">
        <f>'[9]15 Yr. Cash Flow'!#REF!</f>
        <v>#REF!</v>
      </c>
      <c r="SBG9" s="354" t="e">
        <f>'[9]15 Yr. Cash Flow'!#REF!</f>
        <v>#REF!</v>
      </c>
      <c r="SBI9" s="354" t="e">
        <f>'[9]15 Yr. Cash Flow'!#REF!</f>
        <v>#REF!</v>
      </c>
      <c r="SBK9" s="354" t="e">
        <f>'[9]15 Yr. Cash Flow'!#REF!</f>
        <v>#REF!</v>
      </c>
      <c r="SBM9" s="354" t="e">
        <f>'[9]15 Yr. Cash Flow'!#REF!</f>
        <v>#REF!</v>
      </c>
      <c r="SBO9" s="354" t="e">
        <f>'[9]15 Yr. Cash Flow'!#REF!</f>
        <v>#REF!</v>
      </c>
      <c r="SBQ9" s="354" t="e">
        <f>'[9]15 Yr. Cash Flow'!#REF!</f>
        <v>#REF!</v>
      </c>
      <c r="SBS9" s="354" t="e">
        <f>'[9]15 Yr. Cash Flow'!#REF!</f>
        <v>#REF!</v>
      </c>
      <c r="SBU9" s="354" t="e">
        <f>'[9]15 Yr. Cash Flow'!#REF!</f>
        <v>#REF!</v>
      </c>
      <c r="SBW9" s="354" t="e">
        <f>'[9]15 Yr. Cash Flow'!#REF!</f>
        <v>#REF!</v>
      </c>
      <c r="SBY9" s="354" t="e">
        <f>'[9]15 Yr. Cash Flow'!#REF!</f>
        <v>#REF!</v>
      </c>
      <c r="SCA9" s="354" t="e">
        <f>'[9]15 Yr. Cash Flow'!#REF!</f>
        <v>#REF!</v>
      </c>
      <c r="SCC9" s="354" t="e">
        <f>'[9]15 Yr. Cash Flow'!#REF!</f>
        <v>#REF!</v>
      </c>
      <c r="SCE9" s="354" t="e">
        <f>'[9]15 Yr. Cash Flow'!#REF!</f>
        <v>#REF!</v>
      </c>
      <c r="SCG9" s="354" t="e">
        <f>'[9]15 Yr. Cash Flow'!#REF!</f>
        <v>#REF!</v>
      </c>
      <c r="SCI9" s="354" t="e">
        <f>'[9]15 Yr. Cash Flow'!#REF!</f>
        <v>#REF!</v>
      </c>
      <c r="SCK9" s="354" t="e">
        <f>'[9]15 Yr. Cash Flow'!#REF!</f>
        <v>#REF!</v>
      </c>
      <c r="SCM9" s="354" t="e">
        <f>'[9]15 Yr. Cash Flow'!#REF!</f>
        <v>#REF!</v>
      </c>
      <c r="SCO9" s="354" t="e">
        <f>'[9]15 Yr. Cash Flow'!#REF!</f>
        <v>#REF!</v>
      </c>
      <c r="SCQ9" s="354" t="e">
        <f>'[9]15 Yr. Cash Flow'!#REF!</f>
        <v>#REF!</v>
      </c>
      <c r="SCS9" s="354" t="e">
        <f>'[9]15 Yr. Cash Flow'!#REF!</f>
        <v>#REF!</v>
      </c>
      <c r="SCU9" s="354" t="e">
        <f>'[9]15 Yr. Cash Flow'!#REF!</f>
        <v>#REF!</v>
      </c>
      <c r="SCW9" s="354" t="e">
        <f>'[9]15 Yr. Cash Flow'!#REF!</f>
        <v>#REF!</v>
      </c>
      <c r="SCY9" s="354" t="e">
        <f>'[9]15 Yr. Cash Flow'!#REF!</f>
        <v>#REF!</v>
      </c>
      <c r="SDA9" s="354" t="e">
        <f>'[9]15 Yr. Cash Flow'!#REF!</f>
        <v>#REF!</v>
      </c>
      <c r="SDC9" s="354" t="e">
        <f>'[9]15 Yr. Cash Flow'!#REF!</f>
        <v>#REF!</v>
      </c>
      <c r="SDE9" s="354" t="e">
        <f>'[9]15 Yr. Cash Flow'!#REF!</f>
        <v>#REF!</v>
      </c>
      <c r="SDG9" s="354" t="e">
        <f>'[9]15 Yr. Cash Flow'!#REF!</f>
        <v>#REF!</v>
      </c>
      <c r="SDI9" s="354" t="e">
        <f>'[9]15 Yr. Cash Flow'!#REF!</f>
        <v>#REF!</v>
      </c>
      <c r="SDK9" s="354" t="e">
        <f>'[9]15 Yr. Cash Flow'!#REF!</f>
        <v>#REF!</v>
      </c>
      <c r="SDM9" s="354" t="e">
        <f>'[9]15 Yr. Cash Flow'!#REF!</f>
        <v>#REF!</v>
      </c>
      <c r="SDO9" s="354" t="e">
        <f>'[9]15 Yr. Cash Flow'!#REF!</f>
        <v>#REF!</v>
      </c>
      <c r="SDQ9" s="354" t="e">
        <f>'[9]15 Yr. Cash Flow'!#REF!</f>
        <v>#REF!</v>
      </c>
      <c r="SDS9" s="354" t="e">
        <f>'[9]15 Yr. Cash Flow'!#REF!</f>
        <v>#REF!</v>
      </c>
      <c r="SDU9" s="354" t="e">
        <f>'[9]15 Yr. Cash Flow'!#REF!</f>
        <v>#REF!</v>
      </c>
      <c r="SDW9" s="354" t="e">
        <f>'[9]15 Yr. Cash Flow'!#REF!</f>
        <v>#REF!</v>
      </c>
      <c r="SDY9" s="354" t="e">
        <f>'[9]15 Yr. Cash Flow'!#REF!</f>
        <v>#REF!</v>
      </c>
      <c r="SEA9" s="354" t="e">
        <f>'[9]15 Yr. Cash Flow'!#REF!</f>
        <v>#REF!</v>
      </c>
      <c r="SEC9" s="354" t="e">
        <f>'[9]15 Yr. Cash Flow'!#REF!</f>
        <v>#REF!</v>
      </c>
      <c r="SEE9" s="354" t="e">
        <f>'[9]15 Yr. Cash Flow'!#REF!</f>
        <v>#REF!</v>
      </c>
      <c r="SEG9" s="354" t="e">
        <f>'[9]15 Yr. Cash Flow'!#REF!</f>
        <v>#REF!</v>
      </c>
      <c r="SEI9" s="354" t="e">
        <f>'[9]15 Yr. Cash Flow'!#REF!</f>
        <v>#REF!</v>
      </c>
      <c r="SEK9" s="354" t="e">
        <f>'[9]15 Yr. Cash Flow'!#REF!</f>
        <v>#REF!</v>
      </c>
      <c r="SEM9" s="354" t="e">
        <f>'[9]15 Yr. Cash Flow'!#REF!</f>
        <v>#REF!</v>
      </c>
      <c r="SEO9" s="354" t="e">
        <f>'[9]15 Yr. Cash Flow'!#REF!</f>
        <v>#REF!</v>
      </c>
      <c r="SEQ9" s="354" t="e">
        <f>'[9]15 Yr. Cash Flow'!#REF!</f>
        <v>#REF!</v>
      </c>
      <c r="SES9" s="354" t="e">
        <f>'[9]15 Yr. Cash Flow'!#REF!</f>
        <v>#REF!</v>
      </c>
      <c r="SEU9" s="354" t="e">
        <f>'[9]15 Yr. Cash Flow'!#REF!</f>
        <v>#REF!</v>
      </c>
      <c r="SEW9" s="354" t="e">
        <f>'[9]15 Yr. Cash Flow'!#REF!</f>
        <v>#REF!</v>
      </c>
      <c r="SEY9" s="354" t="e">
        <f>'[9]15 Yr. Cash Flow'!#REF!</f>
        <v>#REF!</v>
      </c>
      <c r="SFA9" s="354" t="e">
        <f>'[9]15 Yr. Cash Flow'!#REF!</f>
        <v>#REF!</v>
      </c>
      <c r="SFC9" s="354" t="e">
        <f>'[9]15 Yr. Cash Flow'!#REF!</f>
        <v>#REF!</v>
      </c>
      <c r="SFE9" s="354" t="e">
        <f>'[9]15 Yr. Cash Flow'!#REF!</f>
        <v>#REF!</v>
      </c>
      <c r="SFG9" s="354" t="e">
        <f>'[9]15 Yr. Cash Flow'!#REF!</f>
        <v>#REF!</v>
      </c>
      <c r="SFI9" s="354" t="e">
        <f>'[9]15 Yr. Cash Flow'!#REF!</f>
        <v>#REF!</v>
      </c>
      <c r="SFK9" s="354" t="e">
        <f>'[9]15 Yr. Cash Flow'!#REF!</f>
        <v>#REF!</v>
      </c>
      <c r="SFM9" s="354" t="e">
        <f>'[9]15 Yr. Cash Flow'!#REF!</f>
        <v>#REF!</v>
      </c>
      <c r="SFO9" s="354" t="e">
        <f>'[9]15 Yr. Cash Flow'!#REF!</f>
        <v>#REF!</v>
      </c>
      <c r="SFQ9" s="354" t="e">
        <f>'[9]15 Yr. Cash Flow'!#REF!</f>
        <v>#REF!</v>
      </c>
      <c r="SFS9" s="354" t="e">
        <f>'[9]15 Yr. Cash Flow'!#REF!</f>
        <v>#REF!</v>
      </c>
      <c r="SFU9" s="354" t="e">
        <f>'[9]15 Yr. Cash Flow'!#REF!</f>
        <v>#REF!</v>
      </c>
      <c r="SFW9" s="354" t="e">
        <f>'[9]15 Yr. Cash Flow'!#REF!</f>
        <v>#REF!</v>
      </c>
      <c r="SFY9" s="354" t="e">
        <f>'[9]15 Yr. Cash Flow'!#REF!</f>
        <v>#REF!</v>
      </c>
      <c r="SGA9" s="354" t="e">
        <f>'[9]15 Yr. Cash Flow'!#REF!</f>
        <v>#REF!</v>
      </c>
      <c r="SGC9" s="354" t="e">
        <f>'[9]15 Yr. Cash Flow'!#REF!</f>
        <v>#REF!</v>
      </c>
      <c r="SGE9" s="354" t="e">
        <f>'[9]15 Yr. Cash Flow'!#REF!</f>
        <v>#REF!</v>
      </c>
      <c r="SGG9" s="354" t="e">
        <f>'[9]15 Yr. Cash Flow'!#REF!</f>
        <v>#REF!</v>
      </c>
      <c r="SGI9" s="354" t="e">
        <f>'[9]15 Yr. Cash Flow'!#REF!</f>
        <v>#REF!</v>
      </c>
      <c r="SGK9" s="354" t="e">
        <f>'[9]15 Yr. Cash Flow'!#REF!</f>
        <v>#REF!</v>
      </c>
      <c r="SGM9" s="354" t="e">
        <f>'[9]15 Yr. Cash Flow'!#REF!</f>
        <v>#REF!</v>
      </c>
      <c r="SGO9" s="354" t="e">
        <f>'[9]15 Yr. Cash Flow'!#REF!</f>
        <v>#REF!</v>
      </c>
      <c r="SGQ9" s="354" t="e">
        <f>'[9]15 Yr. Cash Flow'!#REF!</f>
        <v>#REF!</v>
      </c>
      <c r="SGS9" s="354" t="e">
        <f>'[9]15 Yr. Cash Flow'!#REF!</f>
        <v>#REF!</v>
      </c>
      <c r="SGU9" s="354" t="e">
        <f>'[9]15 Yr. Cash Flow'!#REF!</f>
        <v>#REF!</v>
      </c>
      <c r="SGW9" s="354" t="e">
        <f>'[9]15 Yr. Cash Flow'!#REF!</f>
        <v>#REF!</v>
      </c>
      <c r="SGY9" s="354" t="e">
        <f>'[9]15 Yr. Cash Flow'!#REF!</f>
        <v>#REF!</v>
      </c>
      <c r="SHA9" s="354" t="e">
        <f>'[9]15 Yr. Cash Flow'!#REF!</f>
        <v>#REF!</v>
      </c>
      <c r="SHC9" s="354" t="e">
        <f>'[9]15 Yr. Cash Flow'!#REF!</f>
        <v>#REF!</v>
      </c>
      <c r="SHE9" s="354" t="e">
        <f>'[9]15 Yr. Cash Flow'!#REF!</f>
        <v>#REF!</v>
      </c>
      <c r="SHG9" s="354" t="e">
        <f>'[9]15 Yr. Cash Flow'!#REF!</f>
        <v>#REF!</v>
      </c>
      <c r="SHI9" s="354" t="e">
        <f>'[9]15 Yr. Cash Flow'!#REF!</f>
        <v>#REF!</v>
      </c>
      <c r="SHK9" s="354" t="e">
        <f>'[9]15 Yr. Cash Flow'!#REF!</f>
        <v>#REF!</v>
      </c>
      <c r="SHM9" s="354" t="e">
        <f>'[9]15 Yr. Cash Flow'!#REF!</f>
        <v>#REF!</v>
      </c>
      <c r="SHO9" s="354" t="e">
        <f>'[9]15 Yr. Cash Flow'!#REF!</f>
        <v>#REF!</v>
      </c>
      <c r="SHQ9" s="354" t="e">
        <f>'[9]15 Yr. Cash Flow'!#REF!</f>
        <v>#REF!</v>
      </c>
      <c r="SHS9" s="354" t="e">
        <f>'[9]15 Yr. Cash Flow'!#REF!</f>
        <v>#REF!</v>
      </c>
      <c r="SHU9" s="354" t="e">
        <f>'[9]15 Yr. Cash Flow'!#REF!</f>
        <v>#REF!</v>
      </c>
      <c r="SHW9" s="354" t="e">
        <f>'[9]15 Yr. Cash Flow'!#REF!</f>
        <v>#REF!</v>
      </c>
      <c r="SHY9" s="354" t="e">
        <f>'[9]15 Yr. Cash Flow'!#REF!</f>
        <v>#REF!</v>
      </c>
      <c r="SIA9" s="354" t="e">
        <f>'[9]15 Yr. Cash Flow'!#REF!</f>
        <v>#REF!</v>
      </c>
      <c r="SIC9" s="354" t="e">
        <f>'[9]15 Yr. Cash Flow'!#REF!</f>
        <v>#REF!</v>
      </c>
      <c r="SIE9" s="354" t="e">
        <f>'[9]15 Yr. Cash Flow'!#REF!</f>
        <v>#REF!</v>
      </c>
      <c r="SIG9" s="354" t="e">
        <f>'[9]15 Yr. Cash Flow'!#REF!</f>
        <v>#REF!</v>
      </c>
      <c r="SII9" s="354" t="e">
        <f>'[9]15 Yr. Cash Flow'!#REF!</f>
        <v>#REF!</v>
      </c>
      <c r="SIK9" s="354" t="e">
        <f>'[9]15 Yr. Cash Flow'!#REF!</f>
        <v>#REF!</v>
      </c>
      <c r="SIM9" s="354" t="e">
        <f>'[9]15 Yr. Cash Flow'!#REF!</f>
        <v>#REF!</v>
      </c>
      <c r="SIO9" s="354" t="e">
        <f>'[9]15 Yr. Cash Flow'!#REF!</f>
        <v>#REF!</v>
      </c>
      <c r="SIQ9" s="354" t="e">
        <f>'[9]15 Yr. Cash Flow'!#REF!</f>
        <v>#REF!</v>
      </c>
      <c r="SIS9" s="354" t="e">
        <f>'[9]15 Yr. Cash Flow'!#REF!</f>
        <v>#REF!</v>
      </c>
      <c r="SIU9" s="354" t="e">
        <f>'[9]15 Yr. Cash Flow'!#REF!</f>
        <v>#REF!</v>
      </c>
      <c r="SIW9" s="354" t="e">
        <f>'[9]15 Yr. Cash Flow'!#REF!</f>
        <v>#REF!</v>
      </c>
      <c r="SIY9" s="354" t="e">
        <f>'[9]15 Yr. Cash Flow'!#REF!</f>
        <v>#REF!</v>
      </c>
      <c r="SJA9" s="354" t="e">
        <f>'[9]15 Yr. Cash Flow'!#REF!</f>
        <v>#REF!</v>
      </c>
      <c r="SJC9" s="354" t="e">
        <f>'[9]15 Yr. Cash Flow'!#REF!</f>
        <v>#REF!</v>
      </c>
      <c r="SJE9" s="354" t="e">
        <f>'[9]15 Yr. Cash Flow'!#REF!</f>
        <v>#REF!</v>
      </c>
      <c r="SJG9" s="354" t="e">
        <f>'[9]15 Yr. Cash Flow'!#REF!</f>
        <v>#REF!</v>
      </c>
      <c r="SJI9" s="354" t="e">
        <f>'[9]15 Yr. Cash Flow'!#REF!</f>
        <v>#REF!</v>
      </c>
      <c r="SJK9" s="354" t="e">
        <f>'[9]15 Yr. Cash Flow'!#REF!</f>
        <v>#REF!</v>
      </c>
      <c r="SJM9" s="354" t="e">
        <f>'[9]15 Yr. Cash Flow'!#REF!</f>
        <v>#REF!</v>
      </c>
      <c r="SJO9" s="354" t="e">
        <f>'[9]15 Yr. Cash Flow'!#REF!</f>
        <v>#REF!</v>
      </c>
      <c r="SJQ9" s="354" t="e">
        <f>'[9]15 Yr. Cash Flow'!#REF!</f>
        <v>#REF!</v>
      </c>
      <c r="SJS9" s="354" t="e">
        <f>'[9]15 Yr. Cash Flow'!#REF!</f>
        <v>#REF!</v>
      </c>
      <c r="SJU9" s="354" t="e">
        <f>'[9]15 Yr. Cash Flow'!#REF!</f>
        <v>#REF!</v>
      </c>
      <c r="SJW9" s="354" t="e">
        <f>'[9]15 Yr. Cash Flow'!#REF!</f>
        <v>#REF!</v>
      </c>
      <c r="SJY9" s="354" t="e">
        <f>'[9]15 Yr. Cash Flow'!#REF!</f>
        <v>#REF!</v>
      </c>
      <c r="SKA9" s="354" t="e">
        <f>'[9]15 Yr. Cash Flow'!#REF!</f>
        <v>#REF!</v>
      </c>
      <c r="SKC9" s="354" t="e">
        <f>'[9]15 Yr. Cash Flow'!#REF!</f>
        <v>#REF!</v>
      </c>
      <c r="SKE9" s="354" t="e">
        <f>'[9]15 Yr. Cash Flow'!#REF!</f>
        <v>#REF!</v>
      </c>
      <c r="SKG9" s="354" t="e">
        <f>'[9]15 Yr. Cash Flow'!#REF!</f>
        <v>#REF!</v>
      </c>
      <c r="SKI9" s="354" t="e">
        <f>'[9]15 Yr. Cash Flow'!#REF!</f>
        <v>#REF!</v>
      </c>
      <c r="SKK9" s="354" t="e">
        <f>'[9]15 Yr. Cash Flow'!#REF!</f>
        <v>#REF!</v>
      </c>
      <c r="SKM9" s="354" t="e">
        <f>'[9]15 Yr. Cash Flow'!#REF!</f>
        <v>#REF!</v>
      </c>
      <c r="SKO9" s="354" t="e">
        <f>'[9]15 Yr. Cash Flow'!#REF!</f>
        <v>#REF!</v>
      </c>
      <c r="SKQ9" s="354" t="e">
        <f>'[9]15 Yr. Cash Flow'!#REF!</f>
        <v>#REF!</v>
      </c>
      <c r="SKS9" s="354" t="e">
        <f>'[9]15 Yr. Cash Flow'!#REF!</f>
        <v>#REF!</v>
      </c>
      <c r="SKU9" s="354" t="e">
        <f>'[9]15 Yr. Cash Flow'!#REF!</f>
        <v>#REF!</v>
      </c>
      <c r="SKW9" s="354" t="e">
        <f>'[9]15 Yr. Cash Flow'!#REF!</f>
        <v>#REF!</v>
      </c>
      <c r="SKY9" s="354" t="e">
        <f>'[9]15 Yr. Cash Flow'!#REF!</f>
        <v>#REF!</v>
      </c>
      <c r="SLA9" s="354" t="e">
        <f>'[9]15 Yr. Cash Flow'!#REF!</f>
        <v>#REF!</v>
      </c>
      <c r="SLC9" s="354" t="e">
        <f>'[9]15 Yr. Cash Flow'!#REF!</f>
        <v>#REF!</v>
      </c>
      <c r="SLE9" s="354" t="e">
        <f>'[9]15 Yr. Cash Flow'!#REF!</f>
        <v>#REF!</v>
      </c>
      <c r="SLG9" s="354" t="e">
        <f>'[9]15 Yr. Cash Flow'!#REF!</f>
        <v>#REF!</v>
      </c>
      <c r="SLI9" s="354" t="e">
        <f>'[9]15 Yr. Cash Flow'!#REF!</f>
        <v>#REF!</v>
      </c>
      <c r="SLK9" s="354" t="e">
        <f>'[9]15 Yr. Cash Flow'!#REF!</f>
        <v>#REF!</v>
      </c>
      <c r="SLM9" s="354" t="e">
        <f>'[9]15 Yr. Cash Flow'!#REF!</f>
        <v>#REF!</v>
      </c>
      <c r="SLO9" s="354" t="e">
        <f>'[9]15 Yr. Cash Flow'!#REF!</f>
        <v>#REF!</v>
      </c>
      <c r="SLQ9" s="354" t="e">
        <f>'[9]15 Yr. Cash Flow'!#REF!</f>
        <v>#REF!</v>
      </c>
      <c r="SLS9" s="354" t="e">
        <f>'[9]15 Yr. Cash Flow'!#REF!</f>
        <v>#REF!</v>
      </c>
      <c r="SLU9" s="354" t="e">
        <f>'[9]15 Yr. Cash Flow'!#REF!</f>
        <v>#REF!</v>
      </c>
      <c r="SLW9" s="354" t="e">
        <f>'[9]15 Yr. Cash Flow'!#REF!</f>
        <v>#REF!</v>
      </c>
      <c r="SLY9" s="354" t="e">
        <f>'[9]15 Yr. Cash Flow'!#REF!</f>
        <v>#REF!</v>
      </c>
      <c r="SMA9" s="354" t="e">
        <f>'[9]15 Yr. Cash Flow'!#REF!</f>
        <v>#REF!</v>
      </c>
      <c r="SMC9" s="354" t="e">
        <f>'[9]15 Yr. Cash Flow'!#REF!</f>
        <v>#REF!</v>
      </c>
      <c r="SME9" s="354" t="e">
        <f>'[9]15 Yr. Cash Flow'!#REF!</f>
        <v>#REF!</v>
      </c>
      <c r="SMG9" s="354" t="e">
        <f>'[9]15 Yr. Cash Flow'!#REF!</f>
        <v>#REF!</v>
      </c>
      <c r="SMI9" s="354" t="e">
        <f>'[9]15 Yr. Cash Flow'!#REF!</f>
        <v>#REF!</v>
      </c>
      <c r="SMK9" s="354" t="e">
        <f>'[9]15 Yr. Cash Flow'!#REF!</f>
        <v>#REF!</v>
      </c>
      <c r="SMM9" s="354" t="e">
        <f>'[9]15 Yr. Cash Flow'!#REF!</f>
        <v>#REF!</v>
      </c>
      <c r="SMO9" s="354" t="e">
        <f>'[9]15 Yr. Cash Flow'!#REF!</f>
        <v>#REF!</v>
      </c>
      <c r="SMQ9" s="354" t="e">
        <f>'[9]15 Yr. Cash Flow'!#REF!</f>
        <v>#REF!</v>
      </c>
      <c r="SMS9" s="354" t="e">
        <f>'[9]15 Yr. Cash Flow'!#REF!</f>
        <v>#REF!</v>
      </c>
      <c r="SMU9" s="354" t="e">
        <f>'[9]15 Yr. Cash Flow'!#REF!</f>
        <v>#REF!</v>
      </c>
      <c r="SMW9" s="354" t="e">
        <f>'[9]15 Yr. Cash Flow'!#REF!</f>
        <v>#REF!</v>
      </c>
      <c r="SMY9" s="354" t="e">
        <f>'[9]15 Yr. Cash Flow'!#REF!</f>
        <v>#REF!</v>
      </c>
      <c r="SNA9" s="354" t="e">
        <f>'[9]15 Yr. Cash Flow'!#REF!</f>
        <v>#REF!</v>
      </c>
      <c r="SNC9" s="354" t="e">
        <f>'[9]15 Yr. Cash Flow'!#REF!</f>
        <v>#REF!</v>
      </c>
      <c r="SNE9" s="354" t="e">
        <f>'[9]15 Yr. Cash Flow'!#REF!</f>
        <v>#REF!</v>
      </c>
      <c r="SNG9" s="354" t="e">
        <f>'[9]15 Yr. Cash Flow'!#REF!</f>
        <v>#REF!</v>
      </c>
      <c r="SNI9" s="354" t="e">
        <f>'[9]15 Yr. Cash Flow'!#REF!</f>
        <v>#REF!</v>
      </c>
      <c r="SNK9" s="354" t="e">
        <f>'[9]15 Yr. Cash Flow'!#REF!</f>
        <v>#REF!</v>
      </c>
      <c r="SNM9" s="354" t="e">
        <f>'[9]15 Yr. Cash Flow'!#REF!</f>
        <v>#REF!</v>
      </c>
      <c r="SNO9" s="354" t="e">
        <f>'[9]15 Yr. Cash Flow'!#REF!</f>
        <v>#REF!</v>
      </c>
      <c r="SNQ9" s="354" t="e">
        <f>'[9]15 Yr. Cash Flow'!#REF!</f>
        <v>#REF!</v>
      </c>
      <c r="SNS9" s="354" t="e">
        <f>'[9]15 Yr. Cash Flow'!#REF!</f>
        <v>#REF!</v>
      </c>
      <c r="SNU9" s="354" t="e">
        <f>'[9]15 Yr. Cash Flow'!#REF!</f>
        <v>#REF!</v>
      </c>
      <c r="SNW9" s="354" t="e">
        <f>'[9]15 Yr. Cash Flow'!#REF!</f>
        <v>#REF!</v>
      </c>
      <c r="SNY9" s="354" t="e">
        <f>'[9]15 Yr. Cash Flow'!#REF!</f>
        <v>#REF!</v>
      </c>
      <c r="SOA9" s="354" t="e">
        <f>'[9]15 Yr. Cash Flow'!#REF!</f>
        <v>#REF!</v>
      </c>
      <c r="SOC9" s="354" t="e">
        <f>'[9]15 Yr. Cash Flow'!#REF!</f>
        <v>#REF!</v>
      </c>
      <c r="SOE9" s="354" t="e">
        <f>'[9]15 Yr. Cash Flow'!#REF!</f>
        <v>#REF!</v>
      </c>
      <c r="SOG9" s="354" t="e">
        <f>'[9]15 Yr. Cash Flow'!#REF!</f>
        <v>#REF!</v>
      </c>
      <c r="SOI9" s="354" t="e">
        <f>'[9]15 Yr. Cash Flow'!#REF!</f>
        <v>#REF!</v>
      </c>
      <c r="SOK9" s="354" t="e">
        <f>'[9]15 Yr. Cash Flow'!#REF!</f>
        <v>#REF!</v>
      </c>
      <c r="SOM9" s="354" t="e">
        <f>'[9]15 Yr. Cash Flow'!#REF!</f>
        <v>#REF!</v>
      </c>
      <c r="SOO9" s="354" t="e">
        <f>'[9]15 Yr. Cash Flow'!#REF!</f>
        <v>#REF!</v>
      </c>
      <c r="SOQ9" s="354" t="e">
        <f>'[9]15 Yr. Cash Flow'!#REF!</f>
        <v>#REF!</v>
      </c>
      <c r="SOS9" s="354" t="e">
        <f>'[9]15 Yr. Cash Flow'!#REF!</f>
        <v>#REF!</v>
      </c>
      <c r="SOU9" s="354" t="e">
        <f>'[9]15 Yr. Cash Flow'!#REF!</f>
        <v>#REF!</v>
      </c>
      <c r="SOW9" s="354" t="e">
        <f>'[9]15 Yr. Cash Flow'!#REF!</f>
        <v>#REF!</v>
      </c>
      <c r="SOY9" s="354" t="e">
        <f>'[9]15 Yr. Cash Flow'!#REF!</f>
        <v>#REF!</v>
      </c>
      <c r="SPA9" s="354" t="e">
        <f>'[9]15 Yr. Cash Flow'!#REF!</f>
        <v>#REF!</v>
      </c>
      <c r="SPC9" s="354" t="e">
        <f>'[9]15 Yr. Cash Flow'!#REF!</f>
        <v>#REF!</v>
      </c>
      <c r="SPE9" s="354" t="e">
        <f>'[9]15 Yr. Cash Flow'!#REF!</f>
        <v>#REF!</v>
      </c>
      <c r="SPG9" s="354" t="e">
        <f>'[9]15 Yr. Cash Flow'!#REF!</f>
        <v>#REF!</v>
      </c>
      <c r="SPI9" s="354" t="e">
        <f>'[9]15 Yr. Cash Flow'!#REF!</f>
        <v>#REF!</v>
      </c>
      <c r="SPK9" s="354" t="e">
        <f>'[9]15 Yr. Cash Flow'!#REF!</f>
        <v>#REF!</v>
      </c>
      <c r="SPM9" s="354" t="e">
        <f>'[9]15 Yr. Cash Flow'!#REF!</f>
        <v>#REF!</v>
      </c>
      <c r="SPO9" s="354" t="e">
        <f>'[9]15 Yr. Cash Flow'!#REF!</f>
        <v>#REF!</v>
      </c>
      <c r="SPQ9" s="354" t="e">
        <f>'[9]15 Yr. Cash Flow'!#REF!</f>
        <v>#REF!</v>
      </c>
      <c r="SPS9" s="354" t="e">
        <f>'[9]15 Yr. Cash Flow'!#REF!</f>
        <v>#REF!</v>
      </c>
      <c r="SPU9" s="354" t="e">
        <f>'[9]15 Yr. Cash Flow'!#REF!</f>
        <v>#REF!</v>
      </c>
      <c r="SPW9" s="354" t="e">
        <f>'[9]15 Yr. Cash Flow'!#REF!</f>
        <v>#REF!</v>
      </c>
      <c r="SPY9" s="354" t="e">
        <f>'[9]15 Yr. Cash Flow'!#REF!</f>
        <v>#REF!</v>
      </c>
      <c r="SQA9" s="354" t="e">
        <f>'[9]15 Yr. Cash Flow'!#REF!</f>
        <v>#REF!</v>
      </c>
      <c r="SQC9" s="354" t="e">
        <f>'[9]15 Yr. Cash Flow'!#REF!</f>
        <v>#REF!</v>
      </c>
      <c r="SQE9" s="354" t="e">
        <f>'[9]15 Yr. Cash Flow'!#REF!</f>
        <v>#REF!</v>
      </c>
      <c r="SQG9" s="354" t="e">
        <f>'[9]15 Yr. Cash Flow'!#REF!</f>
        <v>#REF!</v>
      </c>
      <c r="SQI9" s="354" t="e">
        <f>'[9]15 Yr. Cash Flow'!#REF!</f>
        <v>#REF!</v>
      </c>
      <c r="SQK9" s="354" t="e">
        <f>'[9]15 Yr. Cash Flow'!#REF!</f>
        <v>#REF!</v>
      </c>
      <c r="SQM9" s="354" t="e">
        <f>'[9]15 Yr. Cash Flow'!#REF!</f>
        <v>#REF!</v>
      </c>
      <c r="SQO9" s="354" t="e">
        <f>'[9]15 Yr. Cash Flow'!#REF!</f>
        <v>#REF!</v>
      </c>
      <c r="SQQ9" s="354" t="e">
        <f>'[9]15 Yr. Cash Flow'!#REF!</f>
        <v>#REF!</v>
      </c>
      <c r="SQS9" s="354" t="e">
        <f>'[9]15 Yr. Cash Flow'!#REF!</f>
        <v>#REF!</v>
      </c>
      <c r="SQU9" s="354" t="e">
        <f>'[9]15 Yr. Cash Flow'!#REF!</f>
        <v>#REF!</v>
      </c>
      <c r="SQW9" s="354" t="e">
        <f>'[9]15 Yr. Cash Flow'!#REF!</f>
        <v>#REF!</v>
      </c>
      <c r="SQY9" s="354" t="e">
        <f>'[9]15 Yr. Cash Flow'!#REF!</f>
        <v>#REF!</v>
      </c>
      <c r="SRA9" s="354" t="e">
        <f>'[9]15 Yr. Cash Flow'!#REF!</f>
        <v>#REF!</v>
      </c>
      <c r="SRC9" s="354" t="e">
        <f>'[9]15 Yr. Cash Flow'!#REF!</f>
        <v>#REF!</v>
      </c>
      <c r="SRE9" s="354" t="e">
        <f>'[9]15 Yr. Cash Flow'!#REF!</f>
        <v>#REF!</v>
      </c>
      <c r="SRG9" s="354" t="e">
        <f>'[9]15 Yr. Cash Flow'!#REF!</f>
        <v>#REF!</v>
      </c>
      <c r="SRI9" s="354" t="e">
        <f>'[9]15 Yr. Cash Flow'!#REF!</f>
        <v>#REF!</v>
      </c>
      <c r="SRK9" s="354" t="e">
        <f>'[9]15 Yr. Cash Flow'!#REF!</f>
        <v>#REF!</v>
      </c>
      <c r="SRM9" s="354" t="e">
        <f>'[9]15 Yr. Cash Flow'!#REF!</f>
        <v>#REF!</v>
      </c>
      <c r="SRO9" s="354" t="e">
        <f>'[9]15 Yr. Cash Flow'!#REF!</f>
        <v>#REF!</v>
      </c>
      <c r="SRQ9" s="354" t="e">
        <f>'[9]15 Yr. Cash Flow'!#REF!</f>
        <v>#REF!</v>
      </c>
      <c r="SRS9" s="354" t="e">
        <f>'[9]15 Yr. Cash Flow'!#REF!</f>
        <v>#REF!</v>
      </c>
      <c r="SRU9" s="354" t="e">
        <f>'[9]15 Yr. Cash Flow'!#REF!</f>
        <v>#REF!</v>
      </c>
      <c r="SRW9" s="354" t="e">
        <f>'[9]15 Yr. Cash Flow'!#REF!</f>
        <v>#REF!</v>
      </c>
      <c r="SRY9" s="354" t="e">
        <f>'[9]15 Yr. Cash Flow'!#REF!</f>
        <v>#REF!</v>
      </c>
      <c r="SSA9" s="354" t="e">
        <f>'[9]15 Yr. Cash Flow'!#REF!</f>
        <v>#REF!</v>
      </c>
      <c r="SSC9" s="354" t="e">
        <f>'[9]15 Yr. Cash Flow'!#REF!</f>
        <v>#REF!</v>
      </c>
      <c r="SSE9" s="354" t="e">
        <f>'[9]15 Yr. Cash Flow'!#REF!</f>
        <v>#REF!</v>
      </c>
      <c r="SSG9" s="354" t="e">
        <f>'[9]15 Yr. Cash Flow'!#REF!</f>
        <v>#REF!</v>
      </c>
      <c r="SSI9" s="354" t="e">
        <f>'[9]15 Yr. Cash Flow'!#REF!</f>
        <v>#REF!</v>
      </c>
      <c r="SSK9" s="354" t="e">
        <f>'[9]15 Yr. Cash Flow'!#REF!</f>
        <v>#REF!</v>
      </c>
      <c r="SSM9" s="354" t="e">
        <f>'[9]15 Yr. Cash Flow'!#REF!</f>
        <v>#REF!</v>
      </c>
      <c r="SSO9" s="354" t="e">
        <f>'[9]15 Yr. Cash Flow'!#REF!</f>
        <v>#REF!</v>
      </c>
      <c r="SSQ9" s="354" t="e">
        <f>'[9]15 Yr. Cash Flow'!#REF!</f>
        <v>#REF!</v>
      </c>
      <c r="SSS9" s="354" t="e">
        <f>'[9]15 Yr. Cash Flow'!#REF!</f>
        <v>#REF!</v>
      </c>
      <c r="SSU9" s="354" t="e">
        <f>'[9]15 Yr. Cash Flow'!#REF!</f>
        <v>#REF!</v>
      </c>
      <c r="SSW9" s="354" t="e">
        <f>'[9]15 Yr. Cash Flow'!#REF!</f>
        <v>#REF!</v>
      </c>
      <c r="SSY9" s="354" t="e">
        <f>'[9]15 Yr. Cash Flow'!#REF!</f>
        <v>#REF!</v>
      </c>
      <c r="STA9" s="354" t="e">
        <f>'[9]15 Yr. Cash Flow'!#REF!</f>
        <v>#REF!</v>
      </c>
      <c r="STC9" s="354" t="e">
        <f>'[9]15 Yr. Cash Flow'!#REF!</f>
        <v>#REF!</v>
      </c>
      <c r="STE9" s="354" t="e">
        <f>'[9]15 Yr. Cash Flow'!#REF!</f>
        <v>#REF!</v>
      </c>
      <c r="STG9" s="354" t="e">
        <f>'[9]15 Yr. Cash Flow'!#REF!</f>
        <v>#REF!</v>
      </c>
      <c r="STI9" s="354" t="e">
        <f>'[9]15 Yr. Cash Flow'!#REF!</f>
        <v>#REF!</v>
      </c>
      <c r="STK9" s="354" t="e">
        <f>'[9]15 Yr. Cash Flow'!#REF!</f>
        <v>#REF!</v>
      </c>
      <c r="STM9" s="354" t="e">
        <f>'[9]15 Yr. Cash Flow'!#REF!</f>
        <v>#REF!</v>
      </c>
      <c r="STO9" s="354" t="e">
        <f>'[9]15 Yr. Cash Flow'!#REF!</f>
        <v>#REF!</v>
      </c>
      <c r="STQ9" s="354" t="e">
        <f>'[9]15 Yr. Cash Flow'!#REF!</f>
        <v>#REF!</v>
      </c>
      <c r="STS9" s="354" t="e">
        <f>'[9]15 Yr. Cash Flow'!#REF!</f>
        <v>#REF!</v>
      </c>
      <c r="STU9" s="354" t="e">
        <f>'[9]15 Yr. Cash Flow'!#REF!</f>
        <v>#REF!</v>
      </c>
      <c r="STW9" s="354" t="e">
        <f>'[9]15 Yr. Cash Flow'!#REF!</f>
        <v>#REF!</v>
      </c>
      <c r="STY9" s="354" t="e">
        <f>'[9]15 Yr. Cash Flow'!#REF!</f>
        <v>#REF!</v>
      </c>
      <c r="SUA9" s="354" t="e">
        <f>'[9]15 Yr. Cash Flow'!#REF!</f>
        <v>#REF!</v>
      </c>
      <c r="SUC9" s="354" t="e">
        <f>'[9]15 Yr. Cash Flow'!#REF!</f>
        <v>#REF!</v>
      </c>
      <c r="SUE9" s="354" t="e">
        <f>'[9]15 Yr. Cash Flow'!#REF!</f>
        <v>#REF!</v>
      </c>
      <c r="SUG9" s="354" t="e">
        <f>'[9]15 Yr. Cash Flow'!#REF!</f>
        <v>#REF!</v>
      </c>
      <c r="SUI9" s="354" t="e">
        <f>'[9]15 Yr. Cash Flow'!#REF!</f>
        <v>#REF!</v>
      </c>
      <c r="SUK9" s="354" t="e">
        <f>'[9]15 Yr. Cash Flow'!#REF!</f>
        <v>#REF!</v>
      </c>
      <c r="SUM9" s="354" t="e">
        <f>'[9]15 Yr. Cash Flow'!#REF!</f>
        <v>#REF!</v>
      </c>
      <c r="SUO9" s="354" t="e">
        <f>'[9]15 Yr. Cash Flow'!#REF!</f>
        <v>#REF!</v>
      </c>
      <c r="SUQ9" s="354" t="e">
        <f>'[9]15 Yr. Cash Flow'!#REF!</f>
        <v>#REF!</v>
      </c>
      <c r="SUS9" s="354" t="e">
        <f>'[9]15 Yr. Cash Flow'!#REF!</f>
        <v>#REF!</v>
      </c>
      <c r="SUU9" s="354" t="e">
        <f>'[9]15 Yr. Cash Flow'!#REF!</f>
        <v>#REF!</v>
      </c>
      <c r="SUW9" s="354" t="e">
        <f>'[9]15 Yr. Cash Flow'!#REF!</f>
        <v>#REF!</v>
      </c>
      <c r="SUY9" s="354" t="e">
        <f>'[9]15 Yr. Cash Flow'!#REF!</f>
        <v>#REF!</v>
      </c>
      <c r="SVA9" s="354" t="e">
        <f>'[9]15 Yr. Cash Flow'!#REF!</f>
        <v>#REF!</v>
      </c>
      <c r="SVC9" s="354" t="e">
        <f>'[9]15 Yr. Cash Flow'!#REF!</f>
        <v>#REF!</v>
      </c>
      <c r="SVE9" s="354" t="e">
        <f>'[9]15 Yr. Cash Flow'!#REF!</f>
        <v>#REF!</v>
      </c>
      <c r="SVG9" s="354" t="e">
        <f>'[9]15 Yr. Cash Flow'!#REF!</f>
        <v>#REF!</v>
      </c>
      <c r="SVI9" s="354" t="e">
        <f>'[9]15 Yr. Cash Flow'!#REF!</f>
        <v>#REF!</v>
      </c>
      <c r="SVK9" s="354" t="e">
        <f>'[9]15 Yr. Cash Flow'!#REF!</f>
        <v>#REF!</v>
      </c>
      <c r="SVM9" s="354" t="e">
        <f>'[9]15 Yr. Cash Flow'!#REF!</f>
        <v>#REF!</v>
      </c>
      <c r="SVO9" s="354" t="e">
        <f>'[9]15 Yr. Cash Flow'!#REF!</f>
        <v>#REF!</v>
      </c>
      <c r="SVQ9" s="354" t="e">
        <f>'[9]15 Yr. Cash Flow'!#REF!</f>
        <v>#REF!</v>
      </c>
      <c r="SVS9" s="354" t="e">
        <f>'[9]15 Yr. Cash Flow'!#REF!</f>
        <v>#REF!</v>
      </c>
      <c r="SVU9" s="354" t="e">
        <f>'[9]15 Yr. Cash Flow'!#REF!</f>
        <v>#REF!</v>
      </c>
      <c r="SVW9" s="354" t="e">
        <f>'[9]15 Yr. Cash Flow'!#REF!</f>
        <v>#REF!</v>
      </c>
      <c r="SVY9" s="354" t="e">
        <f>'[9]15 Yr. Cash Flow'!#REF!</f>
        <v>#REF!</v>
      </c>
      <c r="SWA9" s="354" t="e">
        <f>'[9]15 Yr. Cash Flow'!#REF!</f>
        <v>#REF!</v>
      </c>
      <c r="SWC9" s="354" t="e">
        <f>'[9]15 Yr. Cash Flow'!#REF!</f>
        <v>#REF!</v>
      </c>
      <c r="SWE9" s="354" t="e">
        <f>'[9]15 Yr. Cash Flow'!#REF!</f>
        <v>#REF!</v>
      </c>
      <c r="SWG9" s="354" t="e">
        <f>'[9]15 Yr. Cash Flow'!#REF!</f>
        <v>#REF!</v>
      </c>
      <c r="SWI9" s="354" t="e">
        <f>'[9]15 Yr. Cash Flow'!#REF!</f>
        <v>#REF!</v>
      </c>
      <c r="SWK9" s="354" t="e">
        <f>'[9]15 Yr. Cash Flow'!#REF!</f>
        <v>#REF!</v>
      </c>
      <c r="SWM9" s="354" t="e">
        <f>'[9]15 Yr. Cash Flow'!#REF!</f>
        <v>#REF!</v>
      </c>
      <c r="SWO9" s="354" t="e">
        <f>'[9]15 Yr. Cash Flow'!#REF!</f>
        <v>#REF!</v>
      </c>
      <c r="SWQ9" s="354" t="e">
        <f>'[9]15 Yr. Cash Flow'!#REF!</f>
        <v>#REF!</v>
      </c>
      <c r="SWS9" s="354" t="e">
        <f>'[9]15 Yr. Cash Flow'!#REF!</f>
        <v>#REF!</v>
      </c>
      <c r="SWU9" s="354" t="e">
        <f>'[9]15 Yr. Cash Flow'!#REF!</f>
        <v>#REF!</v>
      </c>
      <c r="SWW9" s="354" t="e">
        <f>'[9]15 Yr. Cash Flow'!#REF!</f>
        <v>#REF!</v>
      </c>
      <c r="SWY9" s="354" t="e">
        <f>'[9]15 Yr. Cash Flow'!#REF!</f>
        <v>#REF!</v>
      </c>
      <c r="SXA9" s="354" t="e">
        <f>'[9]15 Yr. Cash Flow'!#REF!</f>
        <v>#REF!</v>
      </c>
      <c r="SXC9" s="354" t="e">
        <f>'[9]15 Yr. Cash Flow'!#REF!</f>
        <v>#REF!</v>
      </c>
      <c r="SXE9" s="354" t="e">
        <f>'[9]15 Yr. Cash Flow'!#REF!</f>
        <v>#REF!</v>
      </c>
      <c r="SXG9" s="354" t="e">
        <f>'[9]15 Yr. Cash Flow'!#REF!</f>
        <v>#REF!</v>
      </c>
      <c r="SXI9" s="354" t="e">
        <f>'[9]15 Yr. Cash Flow'!#REF!</f>
        <v>#REF!</v>
      </c>
      <c r="SXK9" s="354" t="e">
        <f>'[9]15 Yr. Cash Flow'!#REF!</f>
        <v>#REF!</v>
      </c>
      <c r="SXM9" s="354" t="e">
        <f>'[9]15 Yr. Cash Flow'!#REF!</f>
        <v>#REF!</v>
      </c>
      <c r="SXO9" s="354" t="e">
        <f>'[9]15 Yr. Cash Flow'!#REF!</f>
        <v>#REF!</v>
      </c>
      <c r="SXQ9" s="354" t="e">
        <f>'[9]15 Yr. Cash Flow'!#REF!</f>
        <v>#REF!</v>
      </c>
      <c r="SXS9" s="354" t="e">
        <f>'[9]15 Yr. Cash Flow'!#REF!</f>
        <v>#REF!</v>
      </c>
      <c r="SXU9" s="354" t="e">
        <f>'[9]15 Yr. Cash Flow'!#REF!</f>
        <v>#REF!</v>
      </c>
      <c r="SXW9" s="354" t="e">
        <f>'[9]15 Yr. Cash Flow'!#REF!</f>
        <v>#REF!</v>
      </c>
      <c r="SXY9" s="354" t="e">
        <f>'[9]15 Yr. Cash Flow'!#REF!</f>
        <v>#REF!</v>
      </c>
      <c r="SYA9" s="354" t="e">
        <f>'[9]15 Yr. Cash Flow'!#REF!</f>
        <v>#REF!</v>
      </c>
      <c r="SYC9" s="354" t="e">
        <f>'[9]15 Yr. Cash Flow'!#REF!</f>
        <v>#REF!</v>
      </c>
      <c r="SYE9" s="354" t="e">
        <f>'[9]15 Yr. Cash Flow'!#REF!</f>
        <v>#REF!</v>
      </c>
      <c r="SYG9" s="354" t="e">
        <f>'[9]15 Yr. Cash Flow'!#REF!</f>
        <v>#REF!</v>
      </c>
      <c r="SYI9" s="354" t="e">
        <f>'[9]15 Yr. Cash Flow'!#REF!</f>
        <v>#REF!</v>
      </c>
      <c r="SYK9" s="354" t="e">
        <f>'[9]15 Yr. Cash Flow'!#REF!</f>
        <v>#REF!</v>
      </c>
      <c r="SYM9" s="354" t="e">
        <f>'[9]15 Yr. Cash Flow'!#REF!</f>
        <v>#REF!</v>
      </c>
      <c r="SYO9" s="354" t="e">
        <f>'[9]15 Yr. Cash Flow'!#REF!</f>
        <v>#REF!</v>
      </c>
      <c r="SYQ9" s="354" t="e">
        <f>'[9]15 Yr. Cash Flow'!#REF!</f>
        <v>#REF!</v>
      </c>
      <c r="SYS9" s="354" t="e">
        <f>'[9]15 Yr. Cash Flow'!#REF!</f>
        <v>#REF!</v>
      </c>
      <c r="SYU9" s="354" t="e">
        <f>'[9]15 Yr. Cash Flow'!#REF!</f>
        <v>#REF!</v>
      </c>
      <c r="SYW9" s="354" t="e">
        <f>'[9]15 Yr. Cash Flow'!#REF!</f>
        <v>#REF!</v>
      </c>
      <c r="SYY9" s="354" t="e">
        <f>'[9]15 Yr. Cash Flow'!#REF!</f>
        <v>#REF!</v>
      </c>
      <c r="SZA9" s="354" t="e">
        <f>'[9]15 Yr. Cash Flow'!#REF!</f>
        <v>#REF!</v>
      </c>
      <c r="SZC9" s="354" t="e">
        <f>'[9]15 Yr. Cash Flow'!#REF!</f>
        <v>#REF!</v>
      </c>
      <c r="SZE9" s="354" t="e">
        <f>'[9]15 Yr. Cash Flow'!#REF!</f>
        <v>#REF!</v>
      </c>
      <c r="SZG9" s="354" t="e">
        <f>'[9]15 Yr. Cash Flow'!#REF!</f>
        <v>#REF!</v>
      </c>
      <c r="SZI9" s="354" t="e">
        <f>'[9]15 Yr. Cash Flow'!#REF!</f>
        <v>#REF!</v>
      </c>
      <c r="SZK9" s="354" t="e">
        <f>'[9]15 Yr. Cash Flow'!#REF!</f>
        <v>#REF!</v>
      </c>
      <c r="SZM9" s="354" t="e">
        <f>'[9]15 Yr. Cash Flow'!#REF!</f>
        <v>#REF!</v>
      </c>
      <c r="SZO9" s="354" t="e">
        <f>'[9]15 Yr. Cash Flow'!#REF!</f>
        <v>#REF!</v>
      </c>
      <c r="SZQ9" s="354" t="e">
        <f>'[9]15 Yr. Cash Flow'!#REF!</f>
        <v>#REF!</v>
      </c>
      <c r="SZS9" s="354" t="e">
        <f>'[9]15 Yr. Cash Flow'!#REF!</f>
        <v>#REF!</v>
      </c>
      <c r="SZU9" s="354" t="e">
        <f>'[9]15 Yr. Cash Flow'!#REF!</f>
        <v>#REF!</v>
      </c>
      <c r="SZW9" s="354" t="e">
        <f>'[9]15 Yr. Cash Flow'!#REF!</f>
        <v>#REF!</v>
      </c>
      <c r="SZY9" s="354" t="e">
        <f>'[9]15 Yr. Cash Flow'!#REF!</f>
        <v>#REF!</v>
      </c>
      <c r="TAA9" s="354" t="e">
        <f>'[9]15 Yr. Cash Flow'!#REF!</f>
        <v>#REF!</v>
      </c>
      <c r="TAC9" s="354" t="e">
        <f>'[9]15 Yr. Cash Flow'!#REF!</f>
        <v>#REF!</v>
      </c>
      <c r="TAE9" s="354" t="e">
        <f>'[9]15 Yr. Cash Flow'!#REF!</f>
        <v>#REF!</v>
      </c>
      <c r="TAG9" s="354" t="e">
        <f>'[9]15 Yr. Cash Flow'!#REF!</f>
        <v>#REF!</v>
      </c>
      <c r="TAI9" s="354" t="e">
        <f>'[9]15 Yr. Cash Flow'!#REF!</f>
        <v>#REF!</v>
      </c>
      <c r="TAK9" s="354" t="e">
        <f>'[9]15 Yr. Cash Flow'!#REF!</f>
        <v>#REF!</v>
      </c>
      <c r="TAM9" s="354" t="e">
        <f>'[9]15 Yr. Cash Flow'!#REF!</f>
        <v>#REF!</v>
      </c>
      <c r="TAO9" s="354" t="e">
        <f>'[9]15 Yr. Cash Flow'!#REF!</f>
        <v>#REF!</v>
      </c>
      <c r="TAQ9" s="354" t="e">
        <f>'[9]15 Yr. Cash Flow'!#REF!</f>
        <v>#REF!</v>
      </c>
      <c r="TAS9" s="354" t="e">
        <f>'[9]15 Yr. Cash Flow'!#REF!</f>
        <v>#REF!</v>
      </c>
      <c r="TAU9" s="354" t="e">
        <f>'[9]15 Yr. Cash Flow'!#REF!</f>
        <v>#REF!</v>
      </c>
      <c r="TAW9" s="354" t="e">
        <f>'[9]15 Yr. Cash Flow'!#REF!</f>
        <v>#REF!</v>
      </c>
      <c r="TAY9" s="354" t="e">
        <f>'[9]15 Yr. Cash Flow'!#REF!</f>
        <v>#REF!</v>
      </c>
      <c r="TBA9" s="354" t="e">
        <f>'[9]15 Yr. Cash Flow'!#REF!</f>
        <v>#REF!</v>
      </c>
      <c r="TBC9" s="354" t="e">
        <f>'[9]15 Yr. Cash Flow'!#REF!</f>
        <v>#REF!</v>
      </c>
      <c r="TBE9" s="354" t="e">
        <f>'[9]15 Yr. Cash Flow'!#REF!</f>
        <v>#REF!</v>
      </c>
      <c r="TBG9" s="354" t="e">
        <f>'[9]15 Yr. Cash Flow'!#REF!</f>
        <v>#REF!</v>
      </c>
      <c r="TBI9" s="354" t="e">
        <f>'[9]15 Yr. Cash Flow'!#REF!</f>
        <v>#REF!</v>
      </c>
      <c r="TBK9" s="354" t="e">
        <f>'[9]15 Yr. Cash Flow'!#REF!</f>
        <v>#REF!</v>
      </c>
      <c r="TBM9" s="354" t="e">
        <f>'[9]15 Yr. Cash Flow'!#REF!</f>
        <v>#REF!</v>
      </c>
      <c r="TBO9" s="354" t="e">
        <f>'[9]15 Yr. Cash Flow'!#REF!</f>
        <v>#REF!</v>
      </c>
      <c r="TBQ9" s="354" t="e">
        <f>'[9]15 Yr. Cash Flow'!#REF!</f>
        <v>#REF!</v>
      </c>
      <c r="TBS9" s="354" t="e">
        <f>'[9]15 Yr. Cash Flow'!#REF!</f>
        <v>#REF!</v>
      </c>
      <c r="TBU9" s="354" t="e">
        <f>'[9]15 Yr. Cash Flow'!#REF!</f>
        <v>#REF!</v>
      </c>
      <c r="TBW9" s="354" t="e">
        <f>'[9]15 Yr. Cash Flow'!#REF!</f>
        <v>#REF!</v>
      </c>
      <c r="TBY9" s="354" t="e">
        <f>'[9]15 Yr. Cash Flow'!#REF!</f>
        <v>#REF!</v>
      </c>
      <c r="TCA9" s="354" t="e">
        <f>'[9]15 Yr. Cash Flow'!#REF!</f>
        <v>#REF!</v>
      </c>
      <c r="TCC9" s="354" t="e">
        <f>'[9]15 Yr. Cash Flow'!#REF!</f>
        <v>#REF!</v>
      </c>
      <c r="TCE9" s="354" t="e">
        <f>'[9]15 Yr. Cash Flow'!#REF!</f>
        <v>#REF!</v>
      </c>
      <c r="TCG9" s="354" t="e">
        <f>'[9]15 Yr. Cash Flow'!#REF!</f>
        <v>#REF!</v>
      </c>
      <c r="TCI9" s="354" t="e">
        <f>'[9]15 Yr. Cash Flow'!#REF!</f>
        <v>#REF!</v>
      </c>
      <c r="TCK9" s="354" t="e">
        <f>'[9]15 Yr. Cash Flow'!#REF!</f>
        <v>#REF!</v>
      </c>
      <c r="TCM9" s="354" t="e">
        <f>'[9]15 Yr. Cash Flow'!#REF!</f>
        <v>#REF!</v>
      </c>
      <c r="TCO9" s="354" t="e">
        <f>'[9]15 Yr. Cash Flow'!#REF!</f>
        <v>#REF!</v>
      </c>
      <c r="TCQ9" s="354" t="e">
        <f>'[9]15 Yr. Cash Flow'!#REF!</f>
        <v>#REF!</v>
      </c>
      <c r="TCS9" s="354" t="e">
        <f>'[9]15 Yr. Cash Flow'!#REF!</f>
        <v>#REF!</v>
      </c>
      <c r="TCU9" s="354" t="e">
        <f>'[9]15 Yr. Cash Flow'!#REF!</f>
        <v>#REF!</v>
      </c>
      <c r="TCW9" s="354" t="e">
        <f>'[9]15 Yr. Cash Flow'!#REF!</f>
        <v>#REF!</v>
      </c>
      <c r="TCY9" s="354" t="e">
        <f>'[9]15 Yr. Cash Flow'!#REF!</f>
        <v>#REF!</v>
      </c>
      <c r="TDA9" s="354" t="e">
        <f>'[9]15 Yr. Cash Flow'!#REF!</f>
        <v>#REF!</v>
      </c>
      <c r="TDC9" s="354" t="e">
        <f>'[9]15 Yr. Cash Flow'!#REF!</f>
        <v>#REF!</v>
      </c>
      <c r="TDE9" s="354" t="e">
        <f>'[9]15 Yr. Cash Flow'!#REF!</f>
        <v>#REF!</v>
      </c>
      <c r="TDG9" s="354" t="e">
        <f>'[9]15 Yr. Cash Flow'!#REF!</f>
        <v>#REF!</v>
      </c>
      <c r="TDI9" s="354" t="e">
        <f>'[9]15 Yr. Cash Flow'!#REF!</f>
        <v>#REF!</v>
      </c>
      <c r="TDK9" s="354" t="e">
        <f>'[9]15 Yr. Cash Flow'!#REF!</f>
        <v>#REF!</v>
      </c>
      <c r="TDM9" s="354" t="e">
        <f>'[9]15 Yr. Cash Flow'!#REF!</f>
        <v>#REF!</v>
      </c>
      <c r="TDO9" s="354" t="e">
        <f>'[9]15 Yr. Cash Flow'!#REF!</f>
        <v>#REF!</v>
      </c>
      <c r="TDQ9" s="354" t="e">
        <f>'[9]15 Yr. Cash Flow'!#REF!</f>
        <v>#REF!</v>
      </c>
      <c r="TDS9" s="354" t="e">
        <f>'[9]15 Yr. Cash Flow'!#REF!</f>
        <v>#REF!</v>
      </c>
      <c r="TDU9" s="354" t="e">
        <f>'[9]15 Yr. Cash Flow'!#REF!</f>
        <v>#REF!</v>
      </c>
      <c r="TDW9" s="354" t="e">
        <f>'[9]15 Yr. Cash Flow'!#REF!</f>
        <v>#REF!</v>
      </c>
      <c r="TDY9" s="354" t="e">
        <f>'[9]15 Yr. Cash Flow'!#REF!</f>
        <v>#REF!</v>
      </c>
      <c r="TEA9" s="354" t="e">
        <f>'[9]15 Yr. Cash Flow'!#REF!</f>
        <v>#REF!</v>
      </c>
      <c r="TEC9" s="354" t="e">
        <f>'[9]15 Yr. Cash Flow'!#REF!</f>
        <v>#REF!</v>
      </c>
      <c r="TEE9" s="354" t="e">
        <f>'[9]15 Yr. Cash Flow'!#REF!</f>
        <v>#REF!</v>
      </c>
      <c r="TEG9" s="354" t="e">
        <f>'[9]15 Yr. Cash Flow'!#REF!</f>
        <v>#REF!</v>
      </c>
      <c r="TEI9" s="354" t="e">
        <f>'[9]15 Yr. Cash Flow'!#REF!</f>
        <v>#REF!</v>
      </c>
      <c r="TEK9" s="354" t="e">
        <f>'[9]15 Yr. Cash Flow'!#REF!</f>
        <v>#REF!</v>
      </c>
      <c r="TEM9" s="354" t="e">
        <f>'[9]15 Yr. Cash Flow'!#REF!</f>
        <v>#REF!</v>
      </c>
      <c r="TEO9" s="354" t="e">
        <f>'[9]15 Yr. Cash Flow'!#REF!</f>
        <v>#REF!</v>
      </c>
      <c r="TEQ9" s="354" t="e">
        <f>'[9]15 Yr. Cash Flow'!#REF!</f>
        <v>#REF!</v>
      </c>
      <c r="TES9" s="354" t="e">
        <f>'[9]15 Yr. Cash Flow'!#REF!</f>
        <v>#REF!</v>
      </c>
      <c r="TEU9" s="354" t="e">
        <f>'[9]15 Yr. Cash Flow'!#REF!</f>
        <v>#REF!</v>
      </c>
      <c r="TEW9" s="354" t="e">
        <f>'[9]15 Yr. Cash Flow'!#REF!</f>
        <v>#REF!</v>
      </c>
      <c r="TEY9" s="354" t="e">
        <f>'[9]15 Yr. Cash Flow'!#REF!</f>
        <v>#REF!</v>
      </c>
      <c r="TFA9" s="354" t="e">
        <f>'[9]15 Yr. Cash Flow'!#REF!</f>
        <v>#REF!</v>
      </c>
      <c r="TFC9" s="354" t="e">
        <f>'[9]15 Yr. Cash Flow'!#REF!</f>
        <v>#REF!</v>
      </c>
      <c r="TFE9" s="354" t="e">
        <f>'[9]15 Yr. Cash Flow'!#REF!</f>
        <v>#REF!</v>
      </c>
      <c r="TFG9" s="354" t="e">
        <f>'[9]15 Yr. Cash Flow'!#REF!</f>
        <v>#REF!</v>
      </c>
      <c r="TFI9" s="354" t="e">
        <f>'[9]15 Yr. Cash Flow'!#REF!</f>
        <v>#REF!</v>
      </c>
      <c r="TFK9" s="354" t="e">
        <f>'[9]15 Yr. Cash Flow'!#REF!</f>
        <v>#REF!</v>
      </c>
      <c r="TFM9" s="354" t="e">
        <f>'[9]15 Yr. Cash Flow'!#REF!</f>
        <v>#REF!</v>
      </c>
      <c r="TFO9" s="354" t="e">
        <f>'[9]15 Yr. Cash Flow'!#REF!</f>
        <v>#REF!</v>
      </c>
      <c r="TFQ9" s="354" t="e">
        <f>'[9]15 Yr. Cash Flow'!#REF!</f>
        <v>#REF!</v>
      </c>
      <c r="TFS9" s="354" t="e">
        <f>'[9]15 Yr. Cash Flow'!#REF!</f>
        <v>#REF!</v>
      </c>
      <c r="TFU9" s="354" t="e">
        <f>'[9]15 Yr. Cash Flow'!#REF!</f>
        <v>#REF!</v>
      </c>
      <c r="TFW9" s="354" t="e">
        <f>'[9]15 Yr. Cash Flow'!#REF!</f>
        <v>#REF!</v>
      </c>
      <c r="TFY9" s="354" t="e">
        <f>'[9]15 Yr. Cash Flow'!#REF!</f>
        <v>#REF!</v>
      </c>
      <c r="TGA9" s="354" t="e">
        <f>'[9]15 Yr. Cash Flow'!#REF!</f>
        <v>#REF!</v>
      </c>
      <c r="TGC9" s="354" t="e">
        <f>'[9]15 Yr. Cash Flow'!#REF!</f>
        <v>#REF!</v>
      </c>
      <c r="TGE9" s="354" t="e">
        <f>'[9]15 Yr. Cash Flow'!#REF!</f>
        <v>#REF!</v>
      </c>
      <c r="TGG9" s="354" t="e">
        <f>'[9]15 Yr. Cash Flow'!#REF!</f>
        <v>#REF!</v>
      </c>
      <c r="TGI9" s="354" t="e">
        <f>'[9]15 Yr. Cash Flow'!#REF!</f>
        <v>#REF!</v>
      </c>
      <c r="TGK9" s="354" t="e">
        <f>'[9]15 Yr. Cash Flow'!#REF!</f>
        <v>#REF!</v>
      </c>
      <c r="TGM9" s="354" t="e">
        <f>'[9]15 Yr. Cash Flow'!#REF!</f>
        <v>#REF!</v>
      </c>
      <c r="TGO9" s="354" t="e">
        <f>'[9]15 Yr. Cash Flow'!#REF!</f>
        <v>#REF!</v>
      </c>
      <c r="TGQ9" s="354" t="e">
        <f>'[9]15 Yr. Cash Flow'!#REF!</f>
        <v>#REF!</v>
      </c>
      <c r="TGS9" s="354" t="e">
        <f>'[9]15 Yr. Cash Flow'!#REF!</f>
        <v>#REF!</v>
      </c>
      <c r="TGU9" s="354" t="e">
        <f>'[9]15 Yr. Cash Flow'!#REF!</f>
        <v>#REF!</v>
      </c>
      <c r="TGW9" s="354" t="e">
        <f>'[9]15 Yr. Cash Flow'!#REF!</f>
        <v>#REF!</v>
      </c>
      <c r="TGY9" s="354" t="e">
        <f>'[9]15 Yr. Cash Flow'!#REF!</f>
        <v>#REF!</v>
      </c>
      <c r="THA9" s="354" t="e">
        <f>'[9]15 Yr. Cash Flow'!#REF!</f>
        <v>#REF!</v>
      </c>
      <c r="THC9" s="354" t="e">
        <f>'[9]15 Yr. Cash Flow'!#REF!</f>
        <v>#REF!</v>
      </c>
      <c r="THE9" s="354" t="e">
        <f>'[9]15 Yr. Cash Flow'!#REF!</f>
        <v>#REF!</v>
      </c>
      <c r="THG9" s="354" t="e">
        <f>'[9]15 Yr. Cash Flow'!#REF!</f>
        <v>#REF!</v>
      </c>
      <c r="THI9" s="354" t="e">
        <f>'[9]15 Yr. Cash Flow'!#REF!</f>
        <v>#REF!</v>
      </c>
      <c r="THK9" s="354" t="e">
        <f>'[9]15 Yr. Cash Flow'!#REF!</f>
        <v>#REF!</v>
      </c>
      <c r="THM9" s="354" t="e">
        <f>'[9]15 Yr. Cash Flow'!#REF!</f>
        <v>#REF!</v>
      </c>
      <c r="THO9" s="354" t="e">
        <f>'[9]15 Yr. Cash Flow'!#REF!</f>
        <v>#REF!</v>
      </c>
      <c r="THQ9" s="354" t="e">
        <f>'[9]15 Yr. Cash Flow'!#REF!</f>
        <v>#REF!</v>
      </c>
      <c r="THS9" s="354" t="e">
        <f>'[9]15 Yr. Cash Flow'!#REF!</f>
        <v>#REF!</v>
      </c>
      <c r="THU9" s="354" t="e">
        <f>'[9]15 Yr. Cash Flow'!#REF!</f>
        <v>#REF!</v>
      </c>
      <c r="THW9" s="354" t="e">
        <f>'[9]15 Yr. Cash Flow'!#REF!</f>
        <v>#REF!</v>
      </c>
      <c r="THY9" s="354" t="e">
        <f>'[9]15 Yr. Cash Flow'!#REF!</f>
        <v>#REF!</v>
      </c>
      <c r="TIA9" s="354" t="e">
        <f>'[9]15 Yr. Cash Flow'!#REF!</f>
        <v>#REF!</v>
      </c>
      <c r="TIC9" s="354" t="e">
        <f>'[9]15 Yr. Cash Flow'!#REF!</f>
        <v>#REF!</v>
      </c>
      <c r="TIE9" s="354" t="e">
        <f>'[9]15 Yr. Cash Flow'!#REF!</f>
        <v>#REF!</v>
      </c>
      <c r="TIG9" s="354" t="e">
        <f>'[9]15 Yr. Cash Flow'!#REF!</f>
        <v>#REF!</v>
      </c>
      <c r="TII9" s="354" t="e">
        <f>'[9]15 Yr. Cash Flow'!#REF!</f>
        <v>#REF!</v>
      </c>
      <c r="TIK9" s="354" t="e">
        <f>'[9]15 Yr. Cash Flow'!#REF!</f>
        <v>#REF!</v>
      </c>
      <c r="TIM9" s="354" t="e">
        <f>'[9]15 Yr. Cash Flow'!#REF!</f>
        <v>#REF!</v>
      </c>
      <c r="TIO9" s="354" t="e">
        <f>'[9]15 Yr. Cash Flow'!#REF!</f>
        <v>#REF!</v>
      </c>
      <c r="TIQ9" s="354" t="e">
        <f>'[9]15 Yr. Cash Flow'!#REF!</f>
        <v>#REF!</v>
      </c>
      <c r="TIS9" s="354" t="e">
        <f>'[9]15 Yr. Cash Flow'!#REF!</f>
        <v>#REF!</v>
      </c>
      <c r="TIU9" s="354" t="e">
        <f>'[9]15 Yr. Cash Flow'!#REF!</f>
        <v>#REF!</v>
      </c>
      <c r="TIW9" s="354" t="e">
        <f>'[9]15 Yr. Cash Flow'!#REF!</f>
        <v>#REF!</v>
      </c>
      <c r="TIY9" s="354" t="e">
        <f>'[9]15 Yr. Cash Flow'!#REF!</f>
        <v>#REF!</v>
      </c>
      <c r="TJA9" s="354" t="e">
        <f>'[9]15 Yr. Cash Flow'!#REF!</f>
        <v>#REF!</v>
      </c>
      <c r="TJC9" s="354" t="e">
        <f>'[9]15 Yr. Cash Flow'!#REF!</f>
        <v>#REF!</v>
      </c>
      <c r="TJE9" s="354" t="e">
        <f>'[9]15 Yr. Cash Flow'!#REF!</f>
        <v>#REF!</v>
      </c>
      <c r="TJG9" s="354" t="e">
        <f>'[9]15 Yr. Cash Flow'!#REF!</f>
        <v>#REF!</v>
      </c>
      <c r="TJI9" s="354" t="e">
        <f>'[9]15 Yr. Cash Flow'!#REF!</f>
        <v>#REF!</v>
      </c>
      <c r="TJK9" s="354" t="e">
        <f>'[9]15 Yr. Cash Flow'!#REF!</f>
        <v>#REF!</v>
      </c>
      <c r="TJM9" s="354" t="e">
        <f>'[9]15 Yr. Cash Flow'!#REF!</f>
        <v>#REF!</v>
      </c>
      <c r="TJO9" s="354" t="e">
        <f>'[9]15 Yr. Cash Flow'!#REF!</f>
        <v>#REF!</v>
      </c>
      <c r="TJQ9" s="354" t="e">
        <f>'[9]15 Yr. Cash Flow'!#REF!</f>
        <v>#REF!</v>
      </c>
      <c r="TJS9" s="354" t="e">
        <f>'[9]15 Yr. Cash Flow'!#REF!</f>
        <v>#REF!</v>
      </c>
      <c r="TJU9" s="354" t="e">
        <f>'[9]15 Yr. Cash Flow'!#REF!</f>
        <v>#REF!</v>
      </c>
      <c r="TJW9" s="354" t="e">
        <f>'[9]15 Yr. Cash Flow'!#REF!</f>
        <v>#REF!</v>
      </c>
      <c r="TJY9" s="354" t="e">
        <f>'[9]15 Yr. Cash Flow'!#REF!</f>
        <v>#REF!</v>
      </c>
      <c r="TKA9" s="354" t="e">
        <f>'[9]15 Yr. Cash Flow'!#REF!</f>
        <v>#REF!</v>
      </c>
      <c r="TKC9" s="354" t="e">
        <f>'[9]15 Yr. Cash Flow'!#REF!</f>
        <v>#REF!</v>
      </c>
      <c r="TKE9" s="354" t="e">
        <f>'[9]15 Yr. Cash Flow'!#REF!</f>
        <v>#REF!</v>
      </c>
      <c r="TKG9" s="354" t="e">
        <f>'[9]15 Yr. Cash Flow'!#REF!</f>
        <v>#REF!</v>
      </c>
      <c r="TKI9" s="354" t="e">
        <f>'[9]15 Yr. Cash Flow'!#REF!</f>
        <v>#REF!</v>
      </c>
      <c r="TKK9" s="354" t="e">
        <f>'[9]15 Yr. Cash Flow'!#REF!</f>
        <v>#REF!</v>
      </c>
      <c r="TKM9" s="354" t="e">
        <f>'[9]15 Yr. Cash Flow'!#REF!</f>
        <v>#REF!</v>
      </c>
      <c r="TKO9" s="354" t="e">
        <f>'[9]15 Yr. Cash Flow'!#REF!</f>
        <v>#REF!</v>
      </c>
      <c r="TKQ9" s="354" t="e">
        <f>'[9]15 Yr. Cash Flow'!#REF!</f>
        <v>#REF!</v>
      </c>
      <c r="TKS9" s="354" t="e">
        <f>'[9]15 Yr. Cash Flow'!#REF!</f>
        <v>#REF!</v>
      </c>
      <c r="TKU9" s="354" t="e">
        <f>'[9]15 Yr. Cash Flow'!#REF!</f>
        <v>#REF!</v>
      </c>
      <c r="TKW9" s="354" t="e">
        <f>'[9]15 Yr. Cash Flow'!#REF!</f>
        <v>#REF!</v>
      </c>
      <c r="TKY9" s="354" t="e">
        <f>'[9]15 Yr. Cash Flow'!#REF!</f>
        <v>#REF!</v>
      </c>
      <c r="TLA9" s="354" t="e">
        <f>'[9]15 Yr. Cash Flow'!#REF!</f>
        <v>#REF!</v>
      </c>
      <c r="TLC9" s="354" t="e">
        <f>'[9]15 Yr. Cash Flow'!#REF!</f>
        <v>#REF!</v>
      </c>
      <c r="TLE9" s="354" t="e">
        <f>'[9]15 Yr. Cash Flow'!#REF!</f>
        <v>#REF!</v>
      </c>
      <c r="TLG9" s="354" t="e">
        <f>'[9]15 Yr. Cash Flow'!#REF!</f>
        <v>#REF!</v>
      </c>
      <c r="TLI9" s="354" t="e">
        <f>'[9]15 Yr. Cash Flow'!#REF!</f>
        <v>#REF!</v>
      </c>
      <c r="TLK9" s="354" t="e">
        <f>'[9]15 Yr. Cash Flow'!#REF!</f>
        <v>#REF!</v>
      </c>
      <c r="TLM9" s="354" t="e">
        <f>'[9]15 Yr. Cash Flow'!#REF!</f>
        <v>#REF!</v>
      </c>
      <c r="TLO9" s="354" t="e">
        <f>'[9]15 Yr. Cash Flow'!#REF!</f>
        <v>#REF!</v>
      </c>
      <c r="TLQ9" s="354" t="e">
        <f>'[9]15 Yr. Cash Flow'!#REF!</f>
        <v>#REF!</v>
      </c>
      <c r="TLS9" s="354" t="e">
        <f>'[9]15 Yr. Cash Flow'!#REF!</f>
        <v>#REF!</v>
      </c>
      <c r="TLU9" s="354" t="e">
        <f>'[9]15 Yr. Cash Flow'!#REF!</f>
        <v>#REF!</v>
      </c>
      <c r="TLW9" s="354" t="e">
        <f>'[9]15 Yr. Cash Flow'!#REF!</f>
        <v>#REF!</v>
      </c>
      <c r="TLY9" s="354" t="e">
        <f>'[9]15 Yr. Cash Flow'!#REF!</f>
        <v>#REF!</v>
      </c>
      <c r="TMA9" s="354" t="e">
        <f>'[9]15 Yr. Cash Flow'!#REF!</f>
        <v>#REF!</v>
      </c>
      <c r="TMC9" s="354" t="e">
        <f>'[9]15 Yr. Cash Flow'!#REF!</f>
        <v>#REF!</v>
      </c>
      <c r="TME9" s="354" t="e">
        <f>'[9]15 Yr. Cash Flow'!#REF!</f>
        <v>#REF!</v>
      </c>
      <c r="TMG9" s="354" t="e">
        <f>'[9]15 Yr. Cash Flow'!#REF!</f>
        <v>#REF!</v>
      </c>
      <c r="TMI9" s="354" t="e">
        <f>'[9]15 Yr. Cash Flow'!#REF!</f>
        <v>#REF!</v>
      </c>
      <c r="TMK9" s="354" t="e">
        <f>'[9]15 Yr. Cash Flow'!#REF!</f>
        <v>#REF!</v>
      </c>
      <c r="TMM9" s="354" t="e">
        <f>'[9]15 Yr. Cash Flow'!#REF!</f>
        <v>#REF!</v>
      </c>
      <c r="TMO9" s="354" t="e">
        <f>'[9]15 Yr. Cash Flow'!#REF!</f>
        <v>#REF!</v>
      </c>
      <c r="TMQ9" s="354" t="e">
        <f>'[9]15 Yr. Cash Flow'!#REF!</f>
        <v>#REF!</v>
      </c>
      <c r="TMS9" s="354" t="e">
        <f>'[9]15 Yr. Cash Flow'!#REF!</f>
        <v>#REF!</v>
      </c>
      <c r="TMU9" s="354" t="e">
        <f>'[9]15 Yr. Cash Flow'!#REF!</f>
        <v>#REF!</v>
      </c>
      <c r="TMW9" s="354" t="e">
        <f>'[9]15 Yr. Cash Flow'!#REF!</f>
        <v>#REF!</v>
      </c>
      <c r="TMY9" s="354" t="e">
        <f>'[9]15 Yr. Cash Flow'!#REF!</f>
        <v>#REF!</v>
      </c>
      <c r="TNA9" s="354" t="e">
        <f>'[9]15 Yr. Cash Flow'!#REF!</f>
        <v>#REF!</v>
      </c>
      <c r="TNC9" s="354" t="e">
        <f>'[9]15 Yr. Cash Flow'!#REF!</f>
        <v>#REF!</v>
      </c>
      <c r="TNE9" s="354" t="e">
        <f>'[9]15 Yr. Cash Flow'!#REF!</f>
        <v>#REF!</v>
      </c>
      <c r="TNG9" s="354" t="e">
        <f>'[9]15 Yr. Cash Flow'!#REF!</f>
        <v>#REF!</v>
      </c>
      <c r="TNI9" s="354" t="e">
        <f>'[9]15 Yr. Cash Flow'!#REF!</f>
        <v>#REF!</v>
      </c>
      <c r="TNK9" s="354" t="e">
        <f>'[9]15 Yr. Cash Flow'!#REF!</f>
        <v>#REF!</v>
      </c>
      <c r="TNM9" s="354" t="e">
        <f>'[9]15 Yr. Cash Flow'!#REF!</f>
        <v>#REF!</v>
      </c>
      <c r="TNO9" s="354" t="e">
        <f>'[9]15 Yr. Cash Flow'!#REF!</f>
        <v>#REF!</v>
      </c>
      <c r="TNQ9" s="354" t="e">
        <f>'[9]15 Yr. Cash Flow'!#REF!</f>
        <v>#REF!</v>
      </c>
      <c r="TNS9" s="354" t="e">
        <f>'[9]15 Yr. Cash Flow'!#REF!</f>
        <v>#REF!</v>
      </c>
      <c r="TNU9" s="354" t="e">
        <f>'[9]15 Yr. Cash Flow'!#REF!</f>
        <v>#REF!</v>
      </c>
      <c r="TNW9" s="354" t="e">
        <f>'[9]15 Yr. Cash Flow'!#REF!</f>
        <v>#REF!</v>
      </c>
      <c r="TNY9" s="354" t="e">
        <f>'[9]15 Yr. Cash Flow'!#REF!</f>
        <v>#REF!</v>
      </c>
      <c r="TOA9" s="354" t="e">
        <f>'[9]15 Yr. Cash Flow'!#REF!</f>
        <v>#REF!</v>
      </c>
      <c r="TOC9" s="354" t="e">
        <f>'[9]15 Yr. Cash Flow'!#REF!</f>
        <v>#REF!</v>
      </c>
      <c r="TOE9" s="354" t="e">
        <f>'[9]15 Yr. Cash Flow'!#REF!</f>
        <v>#REF!</v>
      </c>
      <c r="TOG9" s="354" t="e">
        <f>'[9]15 Yr. Cash Flow'!#REF!</f>
        <v>#REF!</v>
      </c>
      <c r="TOI9" s="354" t="e">
        <f>'[9]15 Yr. Cash Flow'!#REF!</f>
        <v>#REF!</v>
      </c>
      <c r="TOK9" s="354" t="e">
        <f>'[9]15 Yr. Cash Flow'!#REF!</f>
        <v>#REF!</v>
      </c>
      <c r="TOM9" s="354" t="e">
        <f>'[9]15 Yr. Cash Flow'!#REF!</f>
        <v>#REF!</v>
      </c>
      <c r="TOO9" s="354" t="e">
        <f>'[9]15 Yr. Cash Flow'!#REF!</f>
        <v>#REF!</v>
      </c>
      <c r="TOQ9" s="354" t="e">
        <f>'[9]15 Yr. Cash Flow'!#REF!</f>
        <v>#REF!</v>
      </c>
      <c r="TOS9" s="354" t="e">
        <f>'[9]15 Yr. Cash Flow'!#REF!</f>
        <v>#REF!</v>
      </c>
      <c r="TOU9" s="354" t="e">
        <f>'[9]15 Yr. Cash Flow'!#REF!</f>
        <v>#REF!</v>
      </c>
      <c r="TOW9" s="354" t="e">
        <f>'[9]15 Yr. Cash Flow'!#REF!</f>
        <v>#REF!</v>
      </c>
      <c r="TOY9" s="354" t="e">
        <f>'[9]15 Yr. Cash Flow'!#REF!</f>
        <v>#REF!</v>
      </c>
      <c r="TPA9" s="354" t="e">
        <f>'[9]15 Yr. Cash Flow'!#REF!</f>
        <v>#REF!</v>
      </c>
      <c r="TPC9" s="354" t="e">
        <f>'[9]15 Yr. Cash Flow'!#REF!</f>
        <v>#REF!</v>
      </c>
      <c r="TPE9" s="354" t="e">
        <f>'[9]15 Yr. Cash Flow'!#REF!</f>
        <v>#REF!</v>
      </c>
      <c r="TPG9" s="354" t="e">
        <f>'[9]15 Yr. Cash Flow'!#REF!</f>
        <v>#REF!</v>
      </c>
      <c r="TPI9" s="354" t="e">
        <f>'[9]15 Yr. Cash Flow'!#REF!</f>
        <v>#REF!</v>
      </c>
      <c r="TPK9" s="354" t="e">
        <f>'[9]15 Yr. Cash Flow'!#REF!</f>
        <v>#REF!</v>
      </c>
      <c r="TPM9" s="354" t="e">
        <f>'[9]15 Yr. Cash Flow'!#REF!</f>
        <v>#REF!</v>
      </c>
      <c r="TPO9" s="354" t="e">
        <f>'[9]15 Yr. Cash Flow'!#REF!</f>
        <v>#REF!</v>
      </c>
      <c r="TPQ9" s="354" t="e">
        <f>'[9]15 Yr. Cash Flow'!#REF!</f>
        <v>#REF!</v>
      </c>
      <c r="TPS9" s="354" t="e">
        <f>'[9]15 Yr. Cash Flow'!#REF!</f>
        <v>#REF!</v>
      </c>
      <c r="TPU9" s="354" t="e">
        <f>'[9]15 Yr. Cash Flow'!#REF!</f>
        <v>#REF!</v>
      </c>
      <c r="TPW9" s="354" t="e">
        <f>'[9]15 Yr. Cash Flow'!#REF!</f>
        <v>#REF!</v>
      </c>
      <c r="TPY9" s="354" t="e">
        <f>'[9]15 Yr. Cash Flow'!#REF!</f>
        <v>#REF!</v>
      </c>
      <c r="TQA9" s="354" t="e">
        <f>'[9]15 Yr. Cash Flow'!#REF!</f>
        <v>#REF!</v>
      </c>
      <c r="TQC9" s="354" t="e">
        <f>'[9]15 Yr. Cash Flow'!#REF!</f>
        <v>#REF!</v>
      </c>
      <c r="TQE9" s="354" t="e">
        <f>'[9]15 Yr. Cash Flow'!#REF!</f>
        <v>#REF!</v>
      </c>
      <c r="TQG9" s="354" t="e">
        <f>'[9]15 Yr. Cash Flow'!#REF!</f>
        <v>#REF!</v>
      </c>
      <c r="TQI9" s="354" t="e">
        <f>'[9]15 Yr. Cash Flow'!#REF!</f>
        <v>#REF!</v>
      </c>
      <c r="TQK9" s="354" t="e">
        <f>'[9]15 Yr. Cash Flow'!#REF!</f>
        <v>#REF!</v>
      </c>
      <c r="TQM9" s="354" t="e">
        <f>'[9]15 Yr. Cash Flow'!#REF!</f>
        <v>#REF!</v>
      </c>
      <c r="TQO9" s="354" t="e">
        <f>'[9]15 Yr. Cash Flow'!#REF!</f>
        <v>#REF!</v>
      </c>
      <c r="TQQ9" s="354" t="e">
        <f>'[9]15 Yr. Cash Flow'!#REF!</f>
        <v>#REF!</v>
      </c>
      <c r="TQS9" s="354" t="e">
        <f>'[9]15 Yr. Cash Flow'!#REF!</f>
        <v>#REF!</v>
      </c>
      <c r="TQU9" s="354" t="e">
        <f>'[9]15 Yr. Cash Flow'!#REF!</f>
        <v>#REF!</v>
      </c>
      <c r="TQW9" s="354" t="e">
        <f>'[9]15 Yr. Cash Flow'!#REF!</f>
        <v>#REF!</v>
      </c>
      <c r="TQY9" s="354" t="e">
        <f>'[9]15 Yr. Cash Flow'!#REF!</f>
        <v>#REF!</v>
      </c>
      <c r="TRA9" s="354" t="e">
        <f>'[9]15 Yr. Cash Flow'!#REF!</f>
        <v>#REF!</v>
      </c>
      <c r="TRC9" s="354" t="e">
        <f>'[9]15 Yr. Cash Flow'!#REF!</f>
        <v>#REF!</v>
      </c>
      <c r="TRE9" s="354" t="e">
        <f>'[9]15 Yr. Cash Flow'!#REF!</f>
        <v>#REF!</v>
      </c>
      <c r="TRG9" s="354" t="e">
        <f>'[9]15 Yr. Cash Flow'!#REF!</f>
        <v>#REF!</v>
      </c>
      <c r="TRI9" s="354" t="e">
        <f>'[9]15 Yr. Cash Flow'!#REF!</f>
        <v>#REF!</v>
      </c>
      <c r="TRK9" s="354" t="e">
        <f>'[9]15 Yr. Cash Flow'!#REF!</f>
        <v>#REF!</v>
      </c>
      <c r="TRM9" s="354" t="e">
        <f>'[9]15 Yr. Cash Flow'!#REF!</f>
        <v>#REF!</v>
      </c>
      <c r="TRO9" s="354" t="e">
        <f>'[9]15 Yr. Cash Flow'!#REF!</f>
        <v>#REF!</v>
      </c>
      <c r="TRQ9" s="354" t="e">
        <f>'[9]15 Yr. Cash Flow'!#REF!</f>
        <v>#REF!</v>
      </c>
      <c r="TRS9" s="354" t="e">
        <f>'[9]15 Yr. Cash Flow'!#REF!</f>
        <v>#REF!</v>
      </c>
      <c r="TRU9" s="354" t="e">
        <f>'[9]15 Yr. Cash Flow'!#REF!</f>
        <v>#REF!</v>
      </c>
      <c r="TRW9" s="354" t="e">
        <f>'[9]15 Yr. Cash Flow'!#REF!</f>
        <v>#REF!</v>
      </c>
      <c r="TRY9" s="354" t="e">
        <f>'[9]15 Yr. Cash Flow'!#REF!</f>
        <v>#REF!</v>
      </c>
      <c r="TSA9" s="354" t="e">
        <f>'[9]15 Yr. Cash Flow'!#REF!</f>
        <v>#REF!</v>
      </c>
      <c r="TSC9" s="354" t="e">
        <f>'[9]15 Yr. Cash Flow'!#REF!</f>
        <v>#REF!</v>
      </c>
      <c r="TSE9" s="354" t="e">
        <f>'[9]15 Yr. Cash Flow'!#REF!</f>
        <v>#REF!</v>
      </c>
      <c r="TSG9" s="354" t="e">
        <f>'[9]15 Yr. Cash Flow'!#REF!</f>
        <v>#REF!</v>
      </c>
      <c r="TSI9" s="354" t="e">
        <f>'[9]15 Yr. Cash Flow'!#REF!</f>
        <v>#REF!</v>
      </c>
      <c r="TSK9" s="354" t="e">
        <f>'[9]15 Yr. Cash Flow'!#REF!</f>
        <v>#REF!</v>
      </c>
      <c r="TSM9" s="354" t="e">
        <f>'[9]15 Yr. Cash Flow'!#REF!</f>
        <v>#REF!</v>
      </c>
      <c r="TSO9" s="354" t="e">
        <f>'[9]15 Yr. Cash Flow'!#REF!</f>
        <v>#REF!</v>
      </c>
      <c r="TSQ9" s="354" t="e">
        <f>'[9]15 Yr. Cash Flow'!#REF!</f>
        <v>#REF!</v>
      </c>
      <c r="TSS9" s="354" t="e">
        <f>'[9]15 Yr. Cash Flow'!#REF!</f>
        <v>#REF!</v>
      </c>
      <c r="TSU9" s="354" t="e">
        <f>'[9]15 Yr. Cash Flow'!#REF!</f>
        <v>#REF!</v>
      </c>
      <c r="TSW9" s="354" t="e">
        <f>'[9]15 Yr. Cash Flow'!#REF!</f>
        <v>#REF!</v>
      </c>
      <c r="TSY9" s="354" t="e">
        <f>'[9]15 Yr. Cash Flow'!#REF!</f>
        <v>#REF!</v>
      </c>
      <c r="TTA9" s="354" t="e">
        <f>'[9]15 Yr. Cash Flow'!#REF!</f>
        <v>#REF!</v>
      </c>
      <c r="TTC9" s="354" t="e">
        <f>'[9]15 Yr. Cash Flow'!#REF!</f>
        <v>#REF!</v>
      </c>
      <c r="TTE9" s="354" t="e">
        <f>'[9]15 Yr. Cash Flow'!#REF!</f>
        <v>#REF!</v>
      </c>
      <c r="TTG9" s="354" t="e">
        <f>'[9]15 Yr. Cash Flow'!#REF!</f>
        <v>#REF!</v>
      </c>
      <c r="TTI9" s="354" t="e">
        <f>'[9]15 Yr. Cash Flow'!#REF!</f>
        <v>#REF!</v>
      </c>
      <c r="TTK9" s="354" t="e">
        <f>'[9]15 Yr. Cash Flow'!#REF!</f>
        <v>#REF!</v>
      </c>
      <c r="TTM9" s="354" t="e">
        <f>'[9]15 Yr. Cash Flow'!#REF!</f>
        <v>#REF!</v>
      </c>
      <c r="TTO9" s="354" t="e">
        <f>'[9]15 Yr. Cash Flow'!#REF!</f>
        <v>#REF!</v>
      </c>
      <c r="TTQ9" s="354" t="e">
        <f>'[9]15 Yr. Cash Flow'!#REF!</f>
        <v>#REF!</v>
      </c>
      <c r="TTS9" s="354" t="e">
        <f>'[9]15 Yr. Cash Flow'!#REF!</f>
        <v>#REF!</v>
      </c>
      <c r="TTU9" s="354" t="e">
        <f>'[9]15 Yr. Cash Flow'!#REF!</f>
        <v>#REF!</v>
      </c>
      <c r="TTW9" s="354" t="e">
        <f>'[9]15 Yr. Cash Flow'!#REF!</f>
        <v>#REF!</v>
      </c>
      <c r="TTY9" s="354" t="e">
        <f>'[9]15 Yr. Cash Flow'!#REF!</f>
        <v>#REF!</v>
      </c>
      <c r="TUA9" s="354" t="e">
        <f>'[9]15 Yr. Cash Flow'!#REF!</f>
        <v>#REF!</v>
      </c>
      <c r="TUC9" s="354" t="e">
        <f>'[9]15 Yr. Cash Flow'!#REF!</f>
        <v>#REF!</v>
      </c>
      <c r="TUE9" s="354" t="e">
        <f>'[9]15 Yr. Cash Flow'!#REF!</f>
        <v>#REF!</v>
      </c>
      <c r="TUG9" s="354" t="e">
        <f>'[9]15 Yr. Cash Flow'!#REF!</f>
        <v>#REF!</v>
      </c>
      <c r="TUI9" s="354" t="e">
        <f>'[9]15 Yr. Cash Flow'!#REF!</f>
        <v>#REF!</v>
      </c>
      <c r="TUK9" s="354" t="e">
        <f>'[9]15 Yr. Cash Flow'!#REF!</f>
        <v>#REF!</v>
      </c>
      <c r="TUM9" s="354" t="e">
        <f>'[9]15 Yr. Cash Flow'!#REF!</f>
        <v>#REF!</v>
      </c>
      <c r="TUO9" s="354" t="e">
        <f>'[9]15 Yr. Cash Flow'!#REF!</f>
        <v>#REF!</v>
      </c>
      <c r="TUQ9" s="354" t="e">
        <f>'[9]15 Yr. Cash Flow'!#REF!</f>
        <v>#REF!</v>
      </c>
      <c r="TUS9" s="354" t="e">
        <f>'[9]15 Yr. Cash Flow'!#REF!</f>
        <v>#REF!</v>
      </c>
      <c r="TUU9" s="354" t="e">
        <f>'[9]15 Yr. Cash Flow'!#REF!</f>
        <v>#REF!</v>
      </c>
      <c r="TUW9" s="354" t="e">
        <f>'[9]15 Yr. Cash Flow'!#REF!</f>
        <v>#REF!</v>
      </c>
      <c r="TUY9" s="354" t="e">
        <f>'[9]15 Yr. Cash Flow'!#REF!</f>
        <v>#REF!</v>
      </c>
      <c r="TVA9" s="354" t="e">
        <f>'[9]15 Yr. Cash Flow'!#REF!</f>
        <v>#REF!</v>
      </c>
      <c r="TVC9" s="354" t="e">
        <f>'[9]15 Yr. Cash Flow'!#REF!</f>
        <v>#REF!</v>
      </c>
      <c r="TVE9" s="354" t="e">
        <f>'[9]15 Yr. Cash Flow'!#REF!</f>
        <v>#REF!</v>
      </c>
      <c r="TVG9" s="354" t="e">
        <f>'[9]15 Yr. Cash Flow'!#REF!</f>
        <v>#REF!</v>
      </c>
      <c r="TVI9" s="354" t="e">
        <f>'[9]15 Yr. Cash Flow'!#REF!</f>
        <v>#REF!</v>
      </c>
      <c r="TVK9" s="354" t="e">
        <f>'[9]15 Yr. Cash Flow'!#REF!</f>
        <v>#REF!</v>
      </c>
      <c r="TVM9" s="354" t="e">
        <f>'[9]15 Yr. Cash Flow'!#REF!</f>
        <v>#REF!</v>
      </c>
      <c r="TVO9" s="354" t="e">
        <f>'[9]15 Yr. Cash Flow'!#REF!</f>
        <v>#REF!</v>
      </c>
      <c r="TVQ9" s="354" t="e">
        <f>'[9]15 Yr. Cash Flow'!#REF!</f>
        <v>#REF!</v>
      </c>
      <c r="TVS9" s="354" t="e">
        <f>'[9]15 Yr. Cash Flow'!#REF!</f>
        <v>#REF!</v>
      </c>
      <c r="TVU9" s="354" t="e">
        <f>'[9]15 Yr. Cash Flow'!#REF!</f>
        <v>#REF!</v>
      </c>
      <c r="TVW9" s="354" t="e">
        <f>'[9]15 Yr. Cash Flow'!#REF!</f>
        <v>#REF!</v>
      </c>
      <c r="TVY9" s="354" t="e">
        <f>'[9]15 Yr. Cash Flow'!#REF!</f>
        <v>#REF!</v>
      </c>
      <c r="TWA9" s="354" t="e">
        <f>'[9]15 Yr. Cash Flow'!#REF!</f>
        <v>#REF!</v>
      </c>
      <c r="TWC9" s="354" t="e">
        <f>'[9]15 Yr. Cash Flow'!#REF!</f>
        <v>#REF!</v>
      </c>
      <c r="TWE9" s="354" t="e">
        <f>'[9]15 Yr. Cash Flow'!#REF!</f>
        <v>#REF!</v>
      </c>
      <c r="TWG9" s="354" t="e">
        <f>'[9]15 Yr. Cash Flow'!#REF!</f>
        <v>#REF!</v>
      </c>
      <c r="TWI9" s="354" t="e">
        <f>'[9]15 Yr. Cash Flow'!#REF!</f>
        <v>#REF!</v>
      </c>
      <c r="TWK9" s="354" t="e">
        <f>'[9]15 Yr. Cash Flow'!#REF!</f>
        <v>#REF!</v>
      </c>
      <c r="TWM9" s="354" t="e">
        <f>'[9]15 Yr. Cash Flow'!#REF!</f>
        <v>#REF!</v>
      </c>
      <c r="TWO9" s="354" t="e">
        <f>'[9]15 Yr. Cash Flow'!#REF!</f>
        <v>#REF!</v>
      </c>
      <c r="TWQ9" s="354" t="e">
        <f>'[9]15 Yr. Cash Flow'!#REF!</f>
        <v>#REF!</v>
      </c>
      <c r="TWS9" s="354" t="e">
        <f>'[9]15 Yr. Cash Flow'!#REF!</f>
        <v>#REF!</v>
      </c>
      <c r="TWU9" s="354" t="e">
        <f>'[9]15 Yr. Cash Flow'!#REF!</f>
        <v>#REF!</v>
      </c>
      <c r="TWW9" s="354" t="e">
        <f>'[9]15 Yr. Cash Flow'!#REF!</f>
        <v>#REF!</v>
      </c>
      <c r="TWY9" s="354" t="e">
        <f>'[9]15 Yr. Cash Flow'!#REF!</f>
        <v>#REF!</v>
      </c>
      <c r="TXA9" s="354" t="e">
        <f>'[9]15 Yr. Cash Flow'!#REF!</f>
        <v>#REF!</v>
      </c>
      <c r="TXC9" s="354" t="e">
        <f>'[9]15 Yr. Cash Flow'!#REF!</f>
        <v>#REF!</v>
      </c>
      <c r="TXE9" s="354" t="e">
        <f>'[9]15 Yr. Cash Flow'!#REF!</f>
        <v>#REF!</v>
      </c>
      <c r="TXG9" s="354" t="e">
        <f>'[9]15 Yr. Cash Flow'!#REF!</f>
        <v>#REF!</v>
      </c>
      <c r="TXI9" s="354" t="e">
        <f>'[9]15 Yr. Cash Flow'!#REF!</f>
        <v>#REF!</v>
      </c>
      <c r="TXK9" s="354" t="e">
        <f>'[9]15 Yr. Cash Flow'!#REF!</f>
        <v>#REF!</v>
      </c>
      <c r="TXM9" s="354" t="e">
        <f>'[9]15 Yr. Cash Flow'!#REF!</f>
        <v>#REF!</v>
      </c>
      <c r="TXO9" s="354" t="e">
        <f>'[9]15 Yr. Cash Flow'!#REF!</f>
        <v>#REF!</v>
      </c>
      <c r="TXQ9" s="354" t="e">
        <f>'[9]15 Yr. Cash Flow'!#REF!</f>
        <v>#REF!</v>
      </c>
      <c r="TXS9" s="354" t="e">
        <f>'[9]15 Yr. Cash Flow'!#REF!</f>
        <v>#REF!</v>
      </c>
      <c r="TXU9" s="354" t="e">
        <f>'[9]15 Yr. Cash Flow'!#REF!</f>
        <v>#REF!</v>
      </c>
      <c r="TXW9" s="354" t="e">
        <f>'[9]15 Yr. Cash Flow'!#REF!</f>
        <v>#REF!</v>
      </c>
      <c r="TXY9" s="354" t="e">
        <f>'[9]15 Yr. Cash Flow'!#REF!</f>
        <v>#REF!</v>
      </c>
      <c r="TYA9" s="354" t="e">
        <f>'[9]15 Yr. Cash Flow'!#REF!</f>
        <v>#REF!</v>
      </c>
      <c r="TYC9" s="354" t="e">
        <f>'[9]15 Yr. Cash Flow'!#REF!</f>
        <v>#REF!</v>
      </c>
      <c r="TYE9" s="354" t="e">
        <f>'[9]15 Yr. Cash Flow'!#REF!</f>
        <v>#REF!</v>
      </c>
      <c r="TYG9" s="354" t="e">
        <f>'[9]15 Yr. Cash Flow'!#REF!</f>
        <v>#REF!</v>
      </c>
      <c r="TYI9" s="354" t="e">
        <f>'[9]15 Yr. Cash Flow'!#REF!</f>
        <v>#REF!</v>
      </c>
      <c r="TYK9" s="354" t="e">
        <f>'[9]15 Yr. Cash Flow'!#REF!</f>
        <v>#REF!</v>
      </c>
      <c r="TYM9" s="354" t="e">
        <f>'[9]15 Yr. Cash Flow'!#REF!</f>
        <v>#REF!</v>
      </c>
      <c r="TYO9" s="354" t="e">
        <f>'[9]15 Yr. Cash Flow'!#REF!</f>
        <v>#REF!</v>
      </c>
      <c r="TYQ9" s="354" t="e">
        <f>'[9]15 Yr. Cash Flow'!#REF!</f>
        <v>#REF!</v>
      </c>
      <c r="TYS9" s="354" t="e">
        <f>'[9]15 Yr. Cash Flow'!#REF!</f>
        <v>#REF!</v>
      </c>
      <c r="TYU9" s="354" t="e">
        <f>'[9]15 Yr. Cash Flow'!#REF!</f>
        <v>#REF!</v>
      </c>
      <c r="TYW9" s="354" t="e">
        <f>'[9]15 Yr. Cash Flow'!#REF!</f>
        <v>#REF!</v>
      </c>
      <c r="TYY9" s="354" t="e">
        <f>'[9]15 Yr. Cash Flow'!#REF!</f>
        <v>#REF!</v>
      </c>
      <c r="TZA9" s="354" t="e">
        <f>'[9]15 Yr. Cash Flow'!#REF!</f>
        <v>#REF!</v>
      </c>
      <c r="TZC9" s="354" t="e">
        <f>'[9]15 Yr. Cash Flow'!#REF!</f>
        <v>#REF!</v>
      </c>
      <c r="TZE9" s="354" t="e">
        <f>'[9]15 Yr. Cash Flow'!#REF!</f>
        <v>#REF!</v>
      </c>
      <c r="TZG9" s="354" t="e">
        <f>'[9]15 Yr. Cash Flow'!#REF!</f>
        <v>#REF!</v>
      </c>
      <c r="TZI9" s="354" t="e">
        <f>'[9]15 Yr. Cash Flow'!#REF!</f>
        <v>#REF!</v>
      </c>
      <c r="TZK9" s="354" t="e">
        <f>'[9]15 Yr. Cash Flow'!#REF!</f>
        <v>#REF!</v>
      </c>
      <c r="TZM9" s="354" t="e">
        <f>'[9]15 Yr. Cash Flow'!#REF!</f>
        <v>#REF!</v>
      </c>
      <c r="TZO9" s="354" t="e">
        <f>'[9]15 Yr. Cash Flow'!#REF!</f>
        <v>#REF!</v>
      </c>
      <c r="TZQ9" s="354" t="e">
        <f>'[9]15 Yr. Cash Flow'!#REF!</f>
        <v>#REF!</v>
      </c>
      <c r="TZS9" s="354" t="e">
        <f>'[9]15 Yr. Cash Flow'!#REF!</f>
        <v>#REF!</v>
      </c>
      <c r="TZU9" s="354" t="e">
        <f>'[9]15 Yr. Cash Flow'!#REF!</f>
        <v>#REF!</v>
      </c>
      <c r="TZW9" s="354" t="e">
        <f>'[9]15 Yr. Cash Flow'!#REF!</f>
        <v>#REF!</v>
      </c>
      <c r="TZY9" s="354" t="e">
        <f>'[9]15 Yr. Cash Flow'!#REF!</f>
        <v>#REF!</v>
      </c>
      <c r="UAA9" s="354" t="e">
        <f>'[9]15 Yr. Cash Flow'!#REF!</f>
        <v>#REF!</v>
      </c>
      <c r="UAC9" s="354" t="e">
        <f>'[9]15 Yr. Cash Flow'!#REF!</f>
        <v>#REF!</v>
      </c>
      <c r="UAE9" s="354" t="e">
        <f>'[9]15 Yr. Cash Flow'!#REF!</f>
        <v>#REF!</v>
      </c>
      <c r="UAG9" s="354" t="e">
        <f>'[9]15 Yr. Cash Flow'!#REF!</f>
        <v>#REF!</v>
      </c>
      <c r="UAI9" s="354" t="e">
        <f>'[9]15 Yr. Cash Flow'!#REF!</f>
        <v>#REF!</v>
      </c>
      <c r="UAK9" s="354" t="e">
        <f>'[9]15 Yr. Cash Flow'!#REF!</f>
        <v>#REF!</v>
      </c>
      <c r="UAM9" s="354" t="e">
        <f>'[9]15 Yr. Cash Flow'!#REF!</f>
        <v>#REF!</v>
      </c>
      <c r="UAO9" s="354" t="e">
        <f>'[9]15 Yr. Cash Flow'!#REF!</f>
        <v>#REF!</v>
      </c>
      <c r="UAQ9" s="354" t="e">
        <f>'[9]15 Yr. Cash Flow'!#REF!</f>
        <v>#REF!</v>
      </c>
      <c r="UAS9" s="354" t="e">
        <f>'[9]15 Yr. Cash Flow'!#REF!</f>
        <v>#REF!</v>
      </c>
      <c r="UAU9" s="354" t="e">
        <f>'[9]15 Yr. Cash Flow'!#REF!</f>
        <v>#REF!</v>
      </c>
      <c r="UAW9" s="354" t="e">
        <f>'[9]15 Yr. Cash Flow'!#REF!</f>
        <v>#REF!</v>
      </c>
      <c r="UAY9" s="354" t="e">
        <f>'[9]15 Yr. Cash Flow'!#REF!</f>
        <v>#REF!</v>
      </c>
      <c r="UBA9" s="354" t="e">
        <f>'[9]15 Yr. Cash Flow'!#REF!</f>
        <v>#REF!</v>
      </c>
      <c r="UBC9" s="354" t="e">
        <f>'[9]15 Yr. Cash Flow'!#REF!</f>
        <v>#REF!</v>
      </c>
      <c r="UBE9" s="354" t="e">
        <f>'[9]15 Yr. Cash Flow'!#REF!</f>
        <v>#REF!</v>
      </c>
      <c r="UBG9" s="354" t="e">
        <f>'[9]15 Yr. Cash Flow'!#REF!</f>
        <v>#REF!</v>
      </c>
      <c r="UBI9" s="354" t="e">
        <f>'[9]15 Yr. Cash Flow'!#REF!</f>
        <v>#REF!</v>
      </c>
      <c r="UBK9" s="354" t="e">
        <f>'[9]15 Yr. Cash Flow'!#REF!</f>
        <v>#REF!</v>
      </c>
      <c r="UBM9" s="354" t="e">
        <f>'[9]15 Yr. Cash Flow'!#REF!</f>
        <v>#REF!</v>
      </c>
      <c r="UBO9" s="354" t="e">
        <f>'[9]15 Yr. Cash Flow'!#REF!</f>
        <v>#REF!</v>
      </c>
      <c r="UBQ9" s="354" t="e">
        <f>'[9]15 Yr. Cash Flow'!#REF!</f>
        <v>#REF!</v>
      </c>
      <c r="UBS9" s="354" t="e">
        <f>'[9]15 Yr. Cash Flow'!#REF!</f>
        <v>#REF!</v>
      </c>
      <c r="UBU9" s="354" t="e">
        <f>'[9]15 Yr. Cash Flow'!#REF!</f>
        <v>#REF!</v>
      </c>
      <c r="UBW9" s="354" t="e">
        <f>'[9]15 Yr. Cash Flow'!#REF!</f>
        <v>#REF!</v>
      </c>
      <c r="UBY9" s="354" t="e">
        <f>'[9]15 Yr. Cash Flow'!#REF!</f>
        <v>#REF!</v>
      </c>
      <c r="UCA9" s="354" t="e">
        <f>'[9]15 Yr. Cash Flow'!#REF!</f>
        <v>#REF!</v>
      </c>
      <c r="UCC9" s="354" t="e">
        <f>'[9]15 Yr. Cash Flow'!#REF!</f>
        <v>#REF!</v>
      </c>
      <c r="UCE9" s="354" t="e">
        <f>'[9]15 Yr. Cash Flow'!#REF!</f>
        <v>#REF!</v>
      </c>
      <c r="UCG9" s="354" t="e">
        <f>'[9]15 Yr. Cash Flow'!#REF!</f>
        <v>#REF!</v>
      </c>
      <c r="UCI9" s="354" t="e">
        <f>'[9]15 Yr. Cash Flow'!#REF!</f>
        <v>#REF!</v>
      </c>
      <c r="UCK9" s="354" t="e">
        <f>'[9]15 Yr. Cash Flow'!#REF!</f>
        <v>#REF!</v>
      </c>
      <c r="UCM9" s="354" t="e">
        <f>'[9]15 Yr. Cash Flow'!#REF!</f>
        <v>#REF!</v>
      </c>
      <c r="UCO9" s="354" t="e">
        <f>'[9]15 Yr. Cash Flow'!#REF!</f>
        <v>#REF!</v>
      </c>
      <c r="UCQ9" s="354" t="e">
        <f>'[9]15 Yr. Cash Flow'!#REF!</f>
        <v>#REF!</v>
      </c>
      <c r="UCS9" s="354" t="e">
        <f>'[9]15 Yr. Cash Flow'!#REF!</f>
        <v>#REF!</v>
      </c>
      <c r="UCU9" s="354" t="e">
        <f>'[9]15 Yr. Cash Flow'!#REF!</f>
        <v>#REF!</v>
      </c>
      <c r="UCW9" s="354" t="e">
        <f>'[9]15 Yr. Cash Flow'!#REF!</f>
        <v>#REF!</v>
      </c>
      <c r="UCY9" s="354" t="e">
        <f>'[9]15 Yr. Cash Flow'!#REF!</f>
        <v>#REF!</v>
      </c>
      <c r="UDA9" s="354" t="e">
        <f>'[9]15 Yr. Cash Flow'!#REF!</f>
        <v>#REF!</v>
      </c>
      <c r="UDC9" s="354" t="e">
        <f>'[9]15 Yr. Cash Flow'!#REF!</f>
        <v>#REF!</v>
      </c>
      <c r="UDE9" s="354" t="e">
        <f>'[9]15 Yr. Cash Flow'!#REF!</f>
        <v>#REF!</v>
      </c>
      <c r="UDG9" s="354" t="e">
        <f>'[9]15 Yr. Cash Flow'!#REF!</f>
        <v>#REF!</v>
      </c>
      <c r="UDI9" s="354" t="e">
        <f>'[9]15 Yr. Cash Flow'!#REF!</f>
        <v>#REF!</v>
      </c>
      <c r="UDK9" s="354" t="e">
        <f>'[9]15 Yr. Cash Flow'!#REF!</f>
        <v>#REF!</v>
      </c>
      <c r="UDM9" s="354" t="e">
        <f>'[9]15 Yr. Cash Flow'!#REF!</f>
        <v>#REF!</v>
      </c>
      <c r="UDO9" s="354" t="e">
        <f>'[9]15 Yr. Cash Flow'!#REF!</f>
        <v>#REF!</v>
      </c>
      <c r="UDQ9" s="354" t="e">
        <f>'[9]15 Yr. Cash Flow'!#REF!</f>
        <v>#REF!</v>
      </c>
      <c r="UDS9" s="354" t="e">
        <f>'[9]15 Yr. Cash Flow'!#REF!</f>
        <v>#REF!</v>
      </c>
      <c r="UDU9" s="354" t="e">
        <f>'[9]15 Yr. Cash Flow'!#REF!</f>
        <v>#REF!</v>
      </c>
      <c r="UDW9" s="354" t="e">
        <f>'[9]15 Yr. Cash Flow'!#REF!</f>
        <v>#REF!</v>
      </c>
      <c r="UDY9" s="354" t="e">
        <f>'[9]15 Yr. Cash Flow'!#REF!</f>
        <v>#REF!</v>
      </c>
      <c r="UEA9" s="354" t="e">
        <f>'[9]15 Yr. Cash Flow'!#REF!</f>
        <v>#REF!</v>
      </c>
      <c r="UEC9" s="354" t="e">
        <f>'[9]15 Yr. Cash Flow'!#REF!</f>
        <v>#REF!</v>
      </c>
      <c r="UEE9" s="354" t="e">
        <f>'[9]15 Yr. Cash Flow'!#REF!</f>
        <v>#REF!</v>
      </c>
      <c r="UEG9" s="354" t="e">
        <f>'[9]15 Yr. Cash Flow'!#REF!</f>
        <v>#REF!</v>
      </c>
      <c r="UEI9" s="354" t="e">
        <f>'[9]15 Yr. Cash Flow'!#REF!</f>
        <v>#REF!</v>
      </c>
      <c r="UEK9" s="354" t="e">
        <f>'[9]15 Yr. Cash Flow'!#REF!</f>
        <v>#REF!</v>
      </c>
      <c r="UEM9" s="354" t="e">
        <f>'[9]15 Yr. Cash Flow'!#REF!</f>
        <v>#REF!</v>
      </c>
      <c r="UEO9" s="354" t="e">
        <f>'[9]15 Yr. Cash Flow'!#REF!</f>
        <v>#REF!</v>
      </c>
      <c r="UEQ9" s="354" t="e">
        <f>'[9]15 Yr. Cash Flow'!#REF!</f>
        <v>#REF!</v>
      </c>
      <c r="UES9" s="354" t="e">
        <f>'[9]15 Yr. Cash Flow'!#REF!</f>
        <v>#REF!</v>
      </c>
      <c r="UEU9" s="354" t="e">
        <f>'[9]15 Yr. Cash Flow'!#REF!</f>
        <v>#REF!</v>
      </c>
      <c r="UEW9" s="354" t="e">
        <f>'[9]15 Yr. Cash Flow'!#REF!</f>
        <v>#REF!</v>
      </c>
      <c r="UEY9" s="354" t="e">
        <f>'[9]15 Yr. Cash Flow'!#REF!</f>
        <v>#REF!</v>
      </c>
      <c r="UFA9" s="354" t="e">
        <f>'[9]15 Yr. Cash Flow'!#REF!</f>
        <v>#REF!</v>
      </c>
      <c r="UFC9" s="354" t="e">
        <f>'[9]15 Yr. Cash Flow'!#REF!</f>
        <v>#REF!</v>
      </c>
      <c r="UFE9" s="354" t="e">
        <f>'[9]15 Yr. Cash Flow'!#REF!</f>
        <v>#REF!</v>
      </c>
      <c r="UFG9" s="354" t="e">
        <f>'[9]15 Yr. Cash Flow'!#REF!</f>
        <v>#REF!</v>
      </c>
      <c r="UFI9" s="354" t="e">
        <f>'[9]15 Yr. Cash Flow'!#REF!</f>
        <v>#REF!</v>
      </c>
      <c r="UFK9" s="354" t="e">
        <f>'[9]15 Yr. Cash Flow'!#REF!</f>
        <v>#REF!</v>
      </c>
      <c r="UFM9" s="354" t="e">
        <f>'[9]15 Yr. Cash Flow'!#REF!</f>
        <v>#REF!</v>
      </c>
      <c r="UFO9" s="354" t="e">
        <f>'[9]15 Yr. Cash Flow'!#REF!</f>
        <v>#REF!</v>
      </c>
      <c r="UFQ9" s="354" t="e">
        <f>'[9]15 Yr. Cash Flow'!#REF!</f>
        <v>#REF!</v>
      </c>
      <c r="UFS9" s="354" t="e">
        <f>'[9]15 Yr. Cash Flow'!#REF!</f>
        <v>#REF!</v>
      </c>
      <c r="UFU9" s="354" t="e">
        <f>'[9]15 Yr. Cash Flow'!#REF!</f>
        <v>#REF!</v>
      </c>
      <c r="UFW9" s="354" t="e">
        <f>'[9]15 Yr. Cash Flow'!#REF!</f>
        <v>#REF!</v>
      </c>
      <c r="UFY9" s="354" t="e">
        <f>'[9]15 Yr. Cash Flow'!#REF!</f>
        <v>#REF!</v>
      </c>
      <c r="UGA9" s="354" t="e">
        <f>'[9]15 Yr. Cash Flow'!#REF!</f>
        <v>#REF!</v>
      </c>
      <c r="UGC9" s="354" t="e">
        <f>'[9]15 Yr. Cash Flow'!#REF!</f>
        <v>#REF!</v>
      </c>
      <c r="UGE9" s="354" t="e">
        <f>'[9]15 Yr. Cash Flow'!#REF!</f>
        <v>#REF!</v>
      </c>
      <c r="UGG9" s="354" t="e">
        <f>'[9]15 Yr. Cash Flow'!#REF!</f>
        <v>#REF!</v>
      </c>
      <c r="UGI9" s="354" t="e">
        <f>'[9]15 Yr. Cash Flow'!#REF!</f>
        <v>#REF!</v>
      </c>
      <c r="UGK9" s="354" t="e">
        <f>'[9]15 Yr. Cash Flow'!#REF!</f>
        <v>#REF!</v>
      </c>
      <c r="UGM9" s="354" t="e">
        <f>'[9]15 Yr. Cash Flow'!#REF!</f>
        <v>#REF!</v>
      </c>
      <c r="UGO9" s="354" t="e">
        <f>'[9]15 Yr. Cash Flow'!#REF!</f>
        <v>#REF!</v>
      </c>
      <c r="UGQ9" s="354" t="e">
        <f>'[9]15 Yr. Cash Flow'!#REF!</f>
        <v>#REF!</v>
      </c>
      <c r="UGS9" s="354" t="e">
        <f>'[9]15 Yr. Cash Flow'!#REF!</f>
        <v>#REF!</v>
      </c>
      <c r="UGU9" s="354" t="e">
        <f>'[9]15 Yr. Cash Flow'!#REF!</f>
        <v>#REF!</v>
      </c>
      <c r="UGW9" s="354" t="e">
        <f>'[9]15 Yr. Cash Flow'!#REF!</f>
        <v>#REF!</v>
      </c>
      <c r="UGY9" s="354" t="e">
        <f>'[9]15 Yr. Cash Flow'!#REF!</f>
        <v>#REF!</v>
      </c>
      <c r="UHA9" s="354" t="e">
        <f>'[9]15 Yr. Cash Flow'!#REF!</f>
        <v>#REF!</v>
      </c>
      <c r="UHC9" s="354" t="e">
        <f>'[9]15 Yr. Cash Flow'!#REF!</f>
        <v>#REF!</v>
      </c>
      <c r="UHE9" s="354" t="e">
        <f>'[9]15 Yr. Cash Flow'!#REF!</f>
        <v>#REF!</v>
      </c>
      <c r="UHG9" s="354" t="e">
        <f>'[9]15 Yr. Cash Flow'!#REF!</f>
        <v>#REF!</v>
      </c>
      <c r="UHI9" s="354" t="e">
        <f>'[9]15 Yr. Cash Flow'!#REF!</f>
        <v>#REF!</v>
      </c>
      <c r="UHK9" s="354" t="e">
        <f>'[9]15 Yr. Cash Flow'!#REF!</f>
        <v>#REF!</v>
      </c>
      <c r="UHM9" s="354" t="e">
        <f>'[9]15 Yr. Cash Flow'!#REF!</f>
        <v>#REF!</v>
      </c>
      <c r="UHO9" s="354" t="e">
        <f>'[9]15 Yr. Cash Flow'!#REF!</f>
        <v>#REF!</v>
      </c>
      <c r="UHQ9" s="354" t="e">
        <f>'[9]15 Yr. Cash Flow'!#REF!</f>
        <v>#REF!</v>
      </c>
      <c r="UHS9" s="354" t="e">
        <f>'[9]15 Yr. Cash Flow'!#REF!</f>
        <v>#REF!</v>
      </c>
      <c r="UHU9" s="354" t="e">
        <f>'[9]15 Yr. Cash Flow'!#REF!</f>
        <v>#REF!</v>
      </c>
      <c r="UHW9" s="354" t="e">
        <f>'[9]15 Yr. Cash Flow'!#REF!</f>
        <v>#REF!</v>
      </c>
      <c r="UHY9" s="354" t="e">
        <f>'[9]15 Yr. Cash Flow'!#REF!</f>
        <v>#REF!</v>
      </c>
      <c r="UIA9" s="354" t="e">
        <f>'[9]15 Yr. Cash Flow'!#REF!</f>
        <v>#REF!</v>
      </c>
      <c r="UIC9" s="354" t="e">
        <f>'[9]15 Yr. Cash Flow'!#REF!</f>
        <v>#REF!</v>
      </c>
      <c r="UIE9" s="354" t="e">
        <f>'[9]15 Yr. Cash Flow'!#REF!</f>
        <v>#REF!</v>
      </c>
      <c r="UIG9" s="354" t="e">
        <f>'[9]15 Yr. Cash Flow'!#REF!</f>
        <v>#REF!</v>
      </c>
      <c r="UII9" s="354" t="e">
        <f>'[9]15 Yr. Cash Flow'!#REF!</f>
        <v>#REF!</v>
      </c>
      <c r="UIK9" s="354" t="e">
        <f>'[9]15 Yr. Cash Flow'!#REF!</f>
        <v>#REF!</v>
      </c>
      <c r="UIM9" s="354" t="e">
        <f>'[9]15 Yr. Cash Flow'!#REF!</f>
        <v>#REF!</v>
      </c>
      <c r="UIO9" s="354" t="e">
        <f>'[9]15 Yr. Cash Flow'!#REF!</f>
        <v>#REF!</v>
      </c>
      <c r="UIQ9" s="354" t="e">
        <f>'[9]15 Yr. Cash Flow'!#REF!</f>
        <v>#REF!</v>
      </c>
      <c r="UIS9" s="354" t="e">
        <f>'[9]15 Yr. Cash Flow'!#REF!</f>
        <v>#REF!</v>
      </c>
      <c r="UIU9" s="354" t="e">
        <f>'[9]15 Yr. Cash Flow'!#REF!</f>
        <v>#REF!</v>
      </c>
      <c r="UIW9" s="354" t="e">
        <f>'[9]15 Yr. Cash Flow'!#REF!</f>
        <v>#REF!</v>
      </c>
      <c r="UIY9" s="354" t="e">
        <f>'[9]15 Yr. Cash Flow'!#REF!</f>
        <v>#REF!</v>
      </c>
      <c r="UJA9" s="354" t="e">
        <f>'[9]15 Yr. Cash Flow'!#REF!</f>
        <v>#REF!</v>
      </c>
      <c r="UJC9" s="354" t="e">
        <f>'[9]15 Yr. Cash Flow'!#REF!</f>
        <v>#REF!</v>
      </c>
      <c r="UJE9" s="354" t="e">
        <f>'[9]15 Yr. Cash Flow'!#REF!</f>
        <v>#REF!</v>
      </c>
      <c r="UJG9" s="354" t="e">
        <f>'[9]15 Yr. Cash Flow'!#REF!</f>
        <v>#REF!</v>
      </c>
      <c r="UJI9" s="354" t="e">
        <f>'[9]15 Yr. Cash Flow'!#REF!</f>
        <v>#REF!</v>
      </c>
      <c r="UJK9" s="354" t="e">
        <f>'[9]15 Yr. Cash Flow'!#REF!</f>
        <v>#REF!</v>
      </c>
      <c r="UJM9" s="354" t="e">
        <f>'[9]15 Yr. Cash Flow'!#REF!</f>
        <v>#REF!</v>
      </c>
      <c r="UJO9" s="354" t="e">
        <f>'[9]15 Yr. Cash Flow'!#REF!</f>
        <v>#REF!</v>
      </c>
      <c r="UJQ9" s="354" t="e">
        <f>'[9]15 Yr. Cash Flow'!#REF!</f>
        <v>#REF!</v>
      </c>
      <c r="UJS9" s="354" t="e">
        <f>'[9]15 Yr. Cash Flow'!#REF!</f>
        <v>#REF!</v>
      </c>
      <c r="UJU9" s="354" t="e">
        <f>'[9]15 Yr. Cash Flow'!#REF!</f>
        <v>#REF!</v>
      </c>
      <c r="UJW9" s="354" t="e">
        <f>'[9]15 Yr. Cash Flow'!#REF!</f>
        <v>#REF!</v>
      </c>
      <c r="UJY9" s="354" t="e">
        <f>'[9]15 Yr. Cash Flow'!#REF!</f>
        <v>#REF!</v>
      </c>
      <c r="UKA9" s="354" t="e">
        <f>'[9]15 Yr. Cash Flow'!#REF!</f>
        <v>#REF!</v>
      </c>
      <c r="UKC9" s="354" t="e">
        <f>'[9]15 Yr. Cash Flow'!#REF!</f>
        <v>#REF!</v>
      </c>
      <c r="UKE9" s="354" t="e">
        <f>'[9]15 Yr. Cash Flow'!#REF!</f>
        <v>#REF!</v>
      </c>
      <c r="UKG9" s="354" t="e">
        <f>'[9]15 Yr. Cash Flow'!#REF!</f>
        <v>#REF!</v>
      </c>
      <c r="UKI9" s="354" t="e">
        <f>'[9]15 Yr. Cash Flow'!#REF!</f>
        <v>#REF!</v>
      </c>
      <c r="UKK9" s="354" t="e">
        <f>'[9]15 Yr. Cash Flow'!#REF!</f>
        <v>#REF!</v>
      </c>
      <c r="UKM9" s="354" t="e">
        <f>'[9]15 Yr. Cash Flow'!#REF!</f>
        <v>#REF!</v>
      </c>
      <c r="UKO9" s="354" t="e">
        <f>'[9]15 Yr. Cash Flow'!#REF!</f>
        <v>#REF!</v>
      </c>
      <c r="UKQ9" s="354" t="e">
        <f>'[9]15 Yr. Cash Flow'!#REF!</f>
        <v>#REF!</v>
      </c>
      <c r="UKS9" s="354" t="e">
        <f>'[9]15 Yr. Cash Flow'!#REF!</f>
        <v>#REF!</v>
      </c>
      <c r="UKU9" s="354" t="e">
        <f>'[9]15 Yr. Cash Flow'!#REF!</f>
        <v>#REF!</v>
      </c>
      <c r="UKW9" s="354" t="e">
        <f>'[9]15 Yr. Cash Flow'!#REF!</f>
        <v>#REF!</v>
      </c>
      <c r="UKY9" s="354" t="e">
        <f>'[9]15 Yr. Cash Flow'!#REF!</f>
        <v>#REF!</v>
      </c>
      <c r="ULA9" s="354" t="e">
        <f>'[9]15 Yr. Cash Flow'!#REF!</f>
        <v>#REF!</v>
      </c>
      <c r="ULC9" s="354" t="e">
        <f>'[9]15 Yr. Cash Flow'!#REF!</f>
        <v>#REF!</v>
      </c>
      <c r="ULE9" s="354" t="e">
        <f>'[9]15 Yr. Cash Flow'!#REF!</f>
        <v>#REF!</v>
      </c>
      <c r="ULG9" s="354" t="e">
        <f>'[9]15 Yr. Cash Flow'!#REF!</f>
        <v>#REF!</v>
      </c>
      <c r="ULI9" s="354" t="e">
        <f>'[9]15 Yr. Cash Flow'!#REF!</f>
        <v>#REF!</v>
      </c>
      <c r="ULK9" s="354" t="e">
        <f>'[9]15 Yr. Cash Flow'!#REF!</f>
        <v>#REF!</v>
      </c>
      <c r="ULM9" s="354" t="e">
        <f>'[9]15 Yr. Cash Flow'!#REF!</f>
        <v>#REF!</v>
      </c>
      <c r="ULO9" s="354" t="e">
        <f>'[9]15 Yr. Cash Flow'!#REF!</f>
        <v>#REF!</v>
      </c>
      <c r="ULQ9" s="354" t="e">
        <f>'[9]15 Yr. Cash Flow'!#REF!</f>
        <v>#REF!</v>
      </c>
      <c r="ULS9" s="354" t="e">
        <f>'[9]15 Yr. Cash Flow'!#REF!</f>
        <v>#REF!</v>
      </c>
      <c r="ULU9" s="354" t="e">
        <f>'[9]15 Yr. Cash Flow'!#REF!</f>
        <v>#REF!</v>
      </c>
      <c r="ULW9" s="354" t="e">
        <f>'[9]15 Yr. Cash Flow'!#REF!</f>
        <v>#REF!</v>
      </c>
      <c r="ULY9" s="354" t="e">
        <f>'[9]15 Yr. Cash Flow'!#REF!</f>
        <v>#REF!</v>
      </c>
      <c r="UMA9" s="354" t="e">
        <f>'[9]15 Yr. Cash Flow'!#REF!</f>
        <v>#REF!</v>
      </c>
      <c r="UMC9" s="354" t="e">
        <f>'[9]15 Yr. Cash Flow'!#REF!</f>
        <v>#REF!</v>
      </c>
      <c r="UME9" s="354" t="e">
        <f>'[9]15 Yr. Cash Flow'!#REF!</f>
        <v>#REF!</v>
      </c>
      <c r="UMG9" s="354" t="e">
        <f>'[9]15 Yr. Cash Flow'!#REF!</f>
        <v>#REF!</v>
      </c>
      <c r="UMI9" s="354" t="e">
        <f>'[9]15 Yr. Cash Flow'!#REF!</f>
        <v>#REF!</v>
      </c>
      <c r="UMK9" s="354" t="e">
        <f>'[9]15 Yr. Cash Flow'!#REF!</f>
        <v>#REF!</v>
      </c>
      <c r="UMM9" s="354" t="e">
        <f>'[9]15 Yr. Cash Flow'!#REF!</f>
        <v>#REF!</v>
      </c>
      <c r="UMO9" s="354" t="e">
        <f>'[9]15 Yr. Cash Flow'!#REF!</f>
        <v>#REF!</v>
      </c>
      <c r="UMQ9" s="354" t="e">
        <f>'[9]15 Yr. Cash Flow'!#REF!</f>
        <v>#REF!</v>
      </c>
      <c r="UMS9" s="354" t="e">
        <f>'[9]15 Yr. Cash Flow'!#REF!</f>
        <v>#REF!</v>
      </c>
      <c r="UMU9" s="354" t="e">
        <f>'[9]15 Yr. Cash Flow'!#REF!</f>
        <v>#REF!</v>
      </c>
      <c r="UMW9" s="354" t="e">
        <f>'[9]15 Yr. Cash Flow'!#REF!</f>
        <v>#REF!</v>
      </c>
      <c r="UMY9" s="354" t="e">
        <f>'[9]15 Yr. Cash Flow'!#REF!</f>
        <v>#REF!</v>
      </c>
      <c r="UNA9" s="354" t="e">
        <f>'[9]15 Yr. Cash Flow'!#REF!</f>
        <v>#REF!</v>
      </c>
      <c r="UNC9" s="354" t="e">
        <f>'[9]15 Yr. Cash Flow'!#REF!</f>
        <v>#REF!</v>
      </c>
      <c r="UNE9" s="354" t="e">
        <f>'[9]15 Yr. Cash Flow'!#REF!</f>
        <v>#REF!</v>
      </c>
      <c r="UNG9" s="354" t="e">
        <f>'[9]15 Yr. Cash Flow'!#REF!</f>
        <v>#REF!</v>
      </c>
      <c r="UNI9" s="354" t="e">
        <f>'[9]15 Yr. Cash Flow'!#REF!</f>
        <v>#REF!</v>
      </c>
      <c r="UNK9" s="354" t="e">
        <f>'[9]15 Yr. Cash Flow'!#REF!</f>
        <v>#REF!</v>
      </c>
      <c r="UNM9" s="354" t="e">
        <f>'[9]15 Yr. Cash Flow'!#REF!</f>
        <v>#REF!</v>
      </c>
      <c r="UNO9" s="354" t="e">
        <f>'[9]15 Yr. Cash Flow'!#REF!</f>
        <v>#REF!</v>
      </c>
      <c r="UNQ9" s="354" t="e">
        <f>'[9]15 Yr. Cash Flow'!#REF!</f>
        <v>#REF!</v>
      </c>
      <c r="UNS9" s="354" t="e">
        <f>'[9]15 Yr. Cash Flow'!#REF!</f>
        <v>#REF!</v>
      </c>
      <c r="UNU9" s="354" t="e">
        <f>'[9]15 Yr. Cash Flow'!#REF!</f>
        <v>#REF!</v>
      </c>
      <c r="UNW9" s="354" t="e">
        <f>'[9]15 Yr. Cash Flow'!#REF!</f>
        <v>#REF!</v>
      </c>
      <c r="UNY9" s="354" t="e">
        <f>'[9]15 Yr. Cash Flow'!#REF!</f>
        <v>#REF!</v>
      </c>
      <c r="UOA9" s="354" t="e">
        <f>'[9]15 Yr. Cash Flow'!#REF!</f>
        <v>#REF!</v>
      </c>
      <c r="UOC9" s="354" t="e">
        <f>'[9]15 Yr. Cash Flow'!#REF!</f>
        <v>#REF!</v>
      </c>
      <c r="UOE9" s="354" t="e">
        <f>'[9]15 Yr. Cash Flow'!#REF!</f>
        <v>#REF!</v>
      </c>
      <c r="UOG9" s="354" t="e">
        <f>'[9]15 Yr. Cash Flow'!#REF!</f>
        <v>#REF!</v>
      </c>
      <c r="UOI9" s="354" t="e">
        <f>'[9]15 Yr. Cash Flow'!#REF!</f>
        <v>#REF!</v>
      </c>
      <c r="UOK9" s="354" t="e">
        <f>'[9]15 Yr. Cash Flow'!#REF!</f>
        <v>#REF!</v>
      </c>
      <c r="UOM9" s="354" t="e">
        <f>'[9]15 Yr. Cash Flow'!#REF!</f>
        <v>#REF!</v>
      </c>
      <c r="UOO9" s="354" t="e">
        <f>'[9]15 Yr. Cash Flow'!#REF!</f>
        <v>#REF!</v>
      </c>
      <c r="UOQ9" s="354" t="e">
        <f>'[9]15 Yr. Cash Flow'!#REF!</f>
        <v>#REF!</v>
      </c>
      <c r="UOS9" s="354" t="e">
        <f>'[9]15 Yr. Cash Flow'!#REF!</f>
        <v>#REF!</v>
      </c>
      <c r="UOU9" s="354" t="e">
        <f>'[9]15 Yr. Cash Flow'!#REF!</f>
        <v>#REF!</v>
      </c>
      <c r="UOW9" s="354" t="e">
        <f>'[9]15 Yr. Cash Flow'!#REF!</f>
        <v>#REF!</v>
      </c>
      <c r="UOY9" s="354" t="e">
        <f>'[9]15 Yr. Cash Flow'!#REF!</f>
        <v>#REF!</v>
      </c>
      <c r="UPA9" s="354" t="e">
        <f>'[9]15 Yr. Cash Flow'!#REF!</f>
        <v>#REF!</v>
      </c>
      <c r="UPC9" s="354" t="e">
        <f>'[9]15 Yr. Cash Flow'!#REF!</f>
        <v>#REF!</v>
      </c>
      <c r="UPE9" s="354" t="e">
        <f>'[9]15 Yr. Cash Flow'!#REF!</f>
        <v>#REF!</v>
      </c>
      <c r="UPG9" s="354" t="e">
        <f>'[9]15 Yr. Cash Flow'!#REF!</f>
        <v>#REF!</v>
      </c>
      <c r="UPI9" s="354" t="e">
        <f>'[9]15 Yr. Cash Flow'!#REF!</f>
        <v>#REF!</v>
      </c>
      <c r="UPK9" s="354" t="e">
        <f>'[9]15 Yr. Cash Flow'!#REF!</f>
        <v>#REF!</v>
      </c>
      <c r="UPM9" s="354" t="e">
        <f>'[9]15 Yr. Cash Flow'!#REF!</f>
        <v>#REF!</v>
      </c>
      <c r="UPO9" s="354" t="e">
        <f>'[9]15 Yr. Cash Flow'!#REF!</f>
        <v>#REF!</v>
      </c>
      <c r="UPQ9" s="354" t="e">
        <f>'[9]15 Yr. Cash Flow'!#REF!</f>
        <v>#REF!</v>
      </c>
      <c r="UPS9" s="354" t="e">
        <f>'[9]15 Yr. Cash Flow'!#REF!</f>
        <v>#REF!</v>
      </c>
      <c r="UPU9" s="354" t="e">
        <f>'[9]15 Yr. Cash Flow'!#REF!</f>
        <v>#REF!</v>
      </c>
      <c r="UPW9" s="354" t="e">
        <f>'[9]15 Yr. Cash Flow'!#REF!</f>
        <v>#REF!</v>
      </c>
      <c r="UPY9" s="354" t="e">
        <f>'[9]15 Yr. Cash Flow'!#REF!</f>
        <v>#REF!</v>
      </c>
      <c r="UQA9" s="354" t="e">
        <f>'[9]15 Yr. Cash Flow'!#REF!</f>
        <v>#REF!</v>
      </c>
      <c r="UQC9" s="354" t="e">
        <f>'[9]15 Yr. Cash Flow'!#REF!</f>
        <v>#REF!</v>
      </c>
      <c r="UQE9" s="354" t="e">
        <f>'[9]15 Yr. Cash Flow'!#REF!</f>
        <v>#REF!</v>
      </c>
      <c r="UQG9" s="354" t="e">
        <f>'[9]15 Yr. Cash Flow'!#REF!</f>
        <v>#REF!</v>
      </c>
      <c r="UQI9" s="354" t="e">
        <f>'[9]15 Yr. Cash Flow'!#REF!</f>
        <v>#REF!</v>
      </c>
      <c r="UQK9" s="354" t="e">
        <f>'[9]15 Yr. Cash Flow'!#REF!</f>
        <v>#REF!</v>
      </c>
      <c r="UQM9" s="354" t="e">
        <f>'[9]15 Yr. Cash Flow'!#REF!</f>
        <v>#REF!</v>
      </c>
      <c r="UQO9" s="354" t="e">
        <f>'[9]15 Yr. Cash Flow'!#REF!</f>
        <v>#REF!</v>
      </c>
      <c r="UQQ9" s="354" t="e">
        <f>'[9]15 Yr. Cash Flow'!#REF!</f>
        <v>#REF!</v>
      </c>
      <c r="UQS9" s="354" t="e">
        <f>'[9]15 Yr. Cash Flow'!#REF!</f>
        <v>#REF!</v>
      </c>
      <c r="UQU9" s="354" t="e">
        <f>'[9]15 Yr. Cash Flow'!#REF!</f>
        <v>#REF!</v>
      </c>
      <c r="UQW9" s="354" t="e">
        <f>'[9]15 Yr. Cash Flow'!#REF!</f>
        <v>#REF!</v>
      </c>
      <c r="UQY9" s="354" t="e">
        <f>'[9]15 Yr. Cash Flow'!#REF!</f>
        <v>#REF!</v>
      </c>
      <c r="URA9" s="354" t="e">
        <f>'[9]15 Yr. Cash Flow'!#REF!</f>
        <v>#REF!</v>
      </c>
      <c r="URC9" s="354" t="e">
        <f>'[9]15 Yr. Cash Flow'!#REF!</f>
        <v>#REF!</v>
      </c>
      <c r="URE9" s="354" t="e">
        <f>'[9]15 Yr. Cash Flow'!#REF!</f>
        <v>#REF!</v>
      </c>
      <c r="URG9" s="354" t="e">
        <f>'[9]15 Yr. Cash Flow'!#REF!</f>
        <v>#REF!</v>
      </c>
      <c r="URI9" s="354" t="e">
        <f>'[9]15 Yr. Cash Flow'!#REF!</f>
        <v>#REF!</v>
      </c>
      <c r="URK9" s="354" t="e">
        <f>'[9]15 Yr. Cash Flow'!#REF!</f>
        <v>#REF!</v>
      </c>
      <c r="URM9" s="354" t="e">
        <f>'[9]15 Yr. Cash Flow'!#REF!</f>
        <v>#REF!</v>
      </c>
      <c r="URO9" s="354" t="e">
        <f>'[9]15 Yr. Cash Flow'!#REF!</f>
        <v>#REF!</v>
      </c>
      <c r="URQ9" s="354" t="e">
        <f>'[9]15 Yr. Cash Flow'!#REF!</f>
        <v>#REF!</v>
      </c>
      <c r="URS9" s="354" t="e">
        <f>'[9]15 Yr. Cash Flow'!#REF!</f>
        <v>#REF!</v>
      </c>
      <c r="URU9" s="354" t="e">
        <f>'[9]15 Yr. Cash Flow'!#REF!</f>
        <v>#REF!</v>
      </c>
      <c r="URW9" s="354" t="e">
        <f>'[9]15 Yr. Cash Flow'!#REF!</f>
        <v>#REF!</v>
      </c>
      <c r="URY9" s="354" t="e">
        <f>'[9]15 Yr. Cash Flow'!#REF!</f>
        <v>#REF!</v>
      </c>
      <c r="USA9" s="354" t="e">
        <f>'[9]15 Yr. Cash Flow'!#REF!</f>
        <v>#REF!</v>
      </c>
      <c r="USC9" s="354" t="e">
        <f>'[9]15 Yr. Cash Flow'!#REF!</f>
        <v>#REF!</v>
      </c>
      <c r="USE9" s="354" t="e">
        <f>'[9]15 Yr. Cash Flow'!#REF!</f>
        <v>#REF!</v>
      </c>
      <c r="USG9" s="354" t="e">
        <f>'[9]15 Yr. Cash Flow'!#REF!</f>
        <v>#REF!</v>
      </c>
      <c r="USI9" s="354" t="e">
        <f>'[9]15 Yr. Cash Flow'!#REF!</f>
        <v>#REF!</v>
      </c>
      <c r="USK9" s="354" t="e">
        <f>'[9]15 Yr. Cash Flow'!#REF!</f>
        <v>#REF!</v>
      </c>
      <c r="USM9" s="354" t="e">
        <f>'[9]15 Yr. Cash Flow'!#REF!</f>
        <v>#REF!</v>
      </c>
      <c r="USO9" s="354" t="e">
        <f>'[9]15 Yr. Cash Flow'!#REF!</f>
        <v>#REF!</v>
      </c>
      <c r="USQ9" s="354" t="e">
        <f>'[9]15 Yr. Cash Flow'!#REF!</f>
        <v>#REF!</v>
      </c>
      <c r="USS9" s="354" t="e">
        <f>'[9]15 Yr. Cash Flow'!#REF!</f>
        <v>#REF!</v>
      </c>
      <c r="USU9" s="354" t="e">
        <f>'[9]15 Yr. Cash Flow'!#REF!</f>
        <v>#REF!</v>
      </c>
      <c r="USW9" s="354" t="e">
        <f>'[9]15 Yr. Cash Flow'!#REF!</f>
        <v>#REF!</v>
      </c>
      <c r="USY9" s="354" t="e">
        <f>'[9]15 Yr. Cash Flow'!#REF!</f>
        <v>#REF!</v>
      </c>
      <c r="UTA9" s="354" t="e">
        <f>'[9]15 Yr. Cash Flow'!#REF!</f>
        <v>#REF!</v>
      </c>
      <c r="UTC9" s="354" t="e">
        <f>'[9]15 Yr. Cash Flow'!#REF!</f>
        <v>#REF!</v>
      </c>
      <c r="UTE9" s="354" t="e">
        <f>'[9]15 Yr. Cash Flow'!#REF!</f>
        <v>#REF!</v>
      </c>
      <c r="UTG9" s="354" t="e">
        <f>'[9]15 Yr. Cash Flow'!#REF!</f>
        <v>#REF!</v>
      </c>
      <c r="UTI9" s="354" t="e">
        <f>'[9]15 Yr. Cash Flow'!#REF!</f>
        <v>#REF!</v>
      </c>
      <c r="UTK9" s="354" t="e">
        <f>'[9]15 Yr. Cash Flow'!#REF!</f>
        <v>#REF!</v>
      </c>
      <c r="UTM9" s="354" t="e">
        <f>'[9]15 Yr. Cash Flow'!#REF!</f>
        <v>#REF!</v>
      </c>
      <c r="UTO9" s="354" t="e">
        <f>'[9]15 Yr. Cash Flow'!#REF!</f>
        <v>#REF!</v>
      </c>
      <c r="UTQ9" s="354" t="e">
        <f>'[9]15 Yr. Cash Flow'!#REF!</f>
        <v>#REF!</v>
      </c>
      <c r="UTS9" s="354" t="e">
        <f>'[9]15 Yr. Cash Flow'!#REF!</f>
        <v>#REF!</v>
      </c>
      <c r="UTU9" s="354" t="e">
        <f>'[9]15 Yr. Cash Flow'!#REF!</f>
        <v>#REF!</v>
      </c>
      <c r="UTW9" s="354" t="e">
        <f>'[9]15 Yr. Cash Flow'!#REF!</f>
        <v>#REF!</v>
      </c>
      <c r="UTY9" s="354" t="e">
        <f>'[9]15 Yr. Cash Flow'!#REF!</f>
        <v>#REF!</v>
      </c>
      <c r="UUA9" s="354" t="e">
        <f>'[9]15 Yr. Cash Flow'!#REF!</f>
        <v>#REF!</v>
      </c>
      <c r="UUC9" s="354" t="e">
        <f>'[9]15 Yr. Cash Flow'!#REF!</f>
        <v>#REF!</v>
      </c>
      <c r="UUE9" s="354" t="e">
        <f>'[9]15 Yr. Cash Flow'!#REF!</f>
        <v>#REF!</v>
      </c>
      <c r="UUG9" s="354" t="e">
        <f>'[9]15 Yr. Cash Flow'!#REF!</f>
        <v>#REF!</v>
      </c>
      <c r="UUI9" s="354" t="e">
        <f>'[9]15 Yr. Cash Flow'!#REF!</f>
        <v>#REF!</v>
      </c>
      <c r="UUK9" s="354" t="e">
        <f>'[9]15 Yr. Cash Flow'!#REF!</f>
        <v>#REF!</v>
      </c>
      <c r="UUM9" s="354" t="e">
        <f>'[9]15 Yr. Cash Flow'!#REF!</f>
        <v>#REF!</v>
      </c>
      <c r="UUO9" s="354" t="e">
        <f>'[9]15 Yr. Cash Flow'!#REF!</f>
        <v>#REF!</v>
      </c>
      <c r="UUQ9" s="354" t="e">
        <f>'[9]15 Yr. Cash Flow'!#REF!</f>
        <v>#REF!</v>
      </c>
      <c r="UUS9" s="354" t="e">
        <f>'[9]15 Yr. Cash Flow'!#REF!</f>
        <v>#REF!</v>
      </c>
      <c r="UUU9" s="354" t="e">
        <f>'[9]15 Yr. Cash Flow'!#REF!</f>
        <v>#REF!</v>
      </c>
      <c r="UUW9" s="354" t="e">
        <f>'[9]15 Yr. Cash Flow'!#REF!</f>
        <v>#REF!</v>
      </c>
      <c r="UUY9" s="354" t="e">
        <f>'[9]15 Yr. Cash Flow'!#REF!</f>
        <v>#REF!</v>
      </c>
      <c r="UVA9" s="354" t="e">
        <f>'[9]15 Yr. Cash Flow'!#REF!</f>
        <v>#REF!</v>
      </c>
      <c r="UVC9" s="354" t="e">
        <f>'[9]15 Yr. Cash Flow'!#REF!</f>
        <v>#REF!</v>
      </c>
      <c r="UVE9" s="354" t="e">
        <f>'[9]15 Yr. Cash Flow'!#REF!</f>
        <v>#REF!</v>
      </c>
      <c r="UVG9" s="354" t="e">
        <f>'[9]15 Yr. Cash Flow'!#REF!</f>
        <v>#REF!</v>
      </c>
      <c r="UVI9" s="354" t="e">
        <f>'[9]15 Yr. Cash Flow'!#REF!</f>
        <v>#REF!</v>
      </c>
      <c r="UVK9" s="354" t="e">
        <f>'[9]15 Yr. Cash Flow'!#REF!</f>
        <v>#REF!</v>
      </c>
      <c r="UVM9" s="354" t="e">
        <f>'[9]15 Yr. Cash Flow'!#REF!</f>
        <v>#REF!</v>
      </c>
      <c r="UVO9" s="354" t="e">
        <f>'[9]15 Yr. Cash Flow'!#REF!</f>
        <v>#REF!</v>
      </c>
      <c r="UVQ9" s="354" t="e">
        <f>'[9]15 Yr. Cash Flow'!#REF!</f>
        <v>#REF!</v>
      </c>
      <c r="UVS9" s="354" t="e">
        <f>'[9]15 Yr. Cash Flow'!#REF!</f>
        <v>#REF!</v>
      </c>
      <c r="UVU9" s="354" t="e">
        <f>'[9]15 Yr. Cash Flow'!#REF!</f>
        <v>#REF!</v>
      </c>
      <c r="UVW9" s="354" t="e">
        <f>'[9]15 Yr. Cash Flow'!#REF!</f>
        <v>#REF!</v>
      </c>
      <c r="UVY9" s="354" t="e">
        <f>'[9]15 Yr. Cash Flow'!#REF!</f>
        <v>#REF!</v>
      </c>
      <c r="UWA9" s="354" t="e">
        <f>'[9]15 Yr. Cash Flow'!#REF!</f>
        <v>#REF!</v>
      </c>
      <c r="UWC9" s="354" t="e">
        <f>'[9]15 Yr. Cash Flow'!#REF!</f>
        <v>#REF!</v>
      </c>
      <c r="UWE9" s="354" t="e">
        <f>'[9]15 Yr. Cash Flow'!#REF!</f>
        <v>#REF!</v>
      </c>
      <c r="UWG9" s="354" t="e">
        <f>'[9]15 Yr. Cash Flow'!#REF!</f>
        <v>#REF!</v>
      </c>
      <c r="UWI9" s="354" t="e">
        <f>'[9]15 Yr. Cash Flow'!#REF!</f>
        <v>#REF!</v>
      </c>
      <c r="UWK9" s="354" t="e">
        <f>'[9]15 Yr. Cash Flow'!#REF!</f>
        <v>#REF!</v>
      </c>
      <c r="UWM9" s="354" t="e">
        <f>'[9]15 Yr. Cash Flow'!#REF!</f>
        <v>#REF!</v>
      </c>
      <c r="UWO9" s="354" t="e">
        <f>'[9]15 Yr. Cash Flow'!#REF!</f>
        <v>#REF!</v>
      </c>
      <c r="UWQ9" s="354" t="e">
        <f>'[9]15 Yr. Cash Flow'!#REF!</f>
        <v>#REF!</v>
      </c>
      <c r="UWS9" s="354" t="e">
        <f>'[9]15 Yr. Cash Flow'!#REF!</f>
        <v>#REF!</v>
      </c>
      <c r="UWU9" s="354" t="e">
        <f>'[9]15 Yr. Cash Flow'!#REF!</f>
        <v>#REF!</v>
      </c>
      <c r="UWW9" s="354" t="e">
        <f>'[9]15 Yr. Cash Flow'!#REF!</f>
        <v>#REF!</v>
      </c>
      <c r="UWY9" s="354" t="e">
        <f>'[9]15 Yr. Cash Flow'!#REF!</f>
        <v>#REF!</v>
      </c>
      <c r="UXA9" s="354" t="e">
        <f>'[9]15 Yr. Cash Flow'!#REF!</f>
        <v>#REF!</v>
      </c>
      <c r="UXC9" s="354" t="e">
        <f>'[9]15 Yr. Cash Flow'!#REF!</f>
        <v>#REF!</v>
      </c>
      <c r="UXE9" s="354" t="e">
        <f>'[9]15 Yr. Cash Flow'!#REF!</f>
        <v>#REF!</v>
      </c>
      <c r="UXG9" s="354" t="e">
        <f>'[9]15 Yr. Cash Flow'!#REF!</f>
        <v>#REF!</v>
      </c>
      <c r="UXI9" s="354" t="e">
        <f>'[9]15 Yr. Cash Flow'!#REF!</f>
        <v>#REF!</v>
      </c>
      <c r="UXK9" s="354" t="e">
        <f>'[9]15 Yr. Cash Flow'!#REF!</f>
        <v>#REF!</v>
      </c>
      <c r="UXM9" s="354" t="e">
        <f>'[9]15 Yr. Cash Flow'!#REF!</f>
        <v>#REF!</v>
      </c>
      <c r="UXO9" s="354" t="e">
        <f>'[9]15 Yr. Cash Flow'!#REF!</f>
        <v>#REF!</v>
      </c>
      <c r="UXQ9" s="354" t="e">
        <f>'[9]15 Yr. Cash Flow'!#REF!</f>
        <v>#REF!</v>
      </c>
      <c r="UXS9" s="354" t="e">
        <f>'[9]15 Yr. Cash Flow'!#REF!</f>
        <v>#REF!</v>
      </c>
      <c r="UXU9" s="354" t="e">
        <f>'[9]15 Yr. Cash Flow'!#REF!</f>
        <v>#REF!</v>
      </c>
      <c r="UXW9" s="354" t="e">
        <f>'[9]15 Yr. Cash Flow'!#REF!</f>
        <v>#REF!</v>
      </c>
      <c r="UXY9" s="354" t="e">
        <f>'[9]15 Yr. Cash Flow'!#REF!</f>
        <v>#REF!</v>
      </c>
      <c r="UYA9" s="354" t="e">
        <f>'[9]15 Yr. Cash Flow'!#REF!</f>
        <v>#REF!</v>
      </c>
      <c r="UYC9" s="354" t="e">
        <f>'[9]15 Yr. Cash Flow'!#REF!</f>
        <v>#REF!</v>
      </c>
      <c r="UYE9" s="354" t="e">
        <f>'[9]15 Yr. Cash Flow'!#REF!</f>
        <v>#REF!</v>
      </c>
      <c r="UYG9" s="354" t="e">
        <f>'[9]15 Yr. Cash Flow'!#REF!</f>
        <v>#REF!</v>
      </c>
      <c r="UYI9" s="354" t="e">
        <f>'[9]15 Yr. Cash Flow'!#REF!</f>
        <v>#REF!</v>
      </c>
      <c r="UYK9" s="354" t="e">
        <f>'[9]15 Yr. Cash Flow'!#REF!</f>
        <v>#REF!</v>
      </c>
      <c r="UYM9" s="354" t="e">
        <f>'[9]15 Yr. Cash Flow'!#REF!</f>
        <v>#REF!</v>
      </c>
      <c r="UYO9" s="354" t="e">
        <f>'[9]15 Yr. Cash Flow'!#REF!</f>
        <v>#REF!</v>
      </c>
      <c r="UYQ9" s="354" t="e">
        <f>'[9]15 Yr. Cash Flow'!#REF!</f>
        <v>#REF!</v>
      </c>
      <c r="UYS9" s="354" t="e">
        <f>'[9]15 Yr. Cash Flow'!#REF!</f>
        <v>#REF!</v>
      </c>
      <c r="UYU9" s="354" t="e">
        <f>'[9]15 Yr. Cash Flow'!#REF!</f>
        <v>#REF!</v>
      </c>
      <c r="UYW9" s="354" t="e">
        <f>'[9]15 Yr. Cash Flow'!#REF!</f>
        <v>#REF!</v>
      </c>
      <c r="UYY9" s="354" t="e">
        <f>'[9]15 Yr. Cash Flow'!#REF!</f>
        <v>#REF!</v>
      </c>
      <c r="UZA9" s="354" t="e">
        <f>'[9]15 Yr. Cash Flow'!#REF!</f>
        <v>#REF!</v>
      </c>
      <c r="UZC9" s="354" t="e">
        <f>'[9]15 Yr. Cash Flow'!#REF!</f>
        <v>#REF!</v>
      </c>
      <c r="UZE9" s="354" t="e">
        <f>'[9]15 Yr. Cash Flow'!#REF!</f>
        <v>#REF!</v>
      </c>
      <c r="UZG9" s="354" t="e">
        <f>'[9]15 Yr. Cash Flow'!#REF!</f>
        <v>#REF!</v>
      </c>
      <c r="UZI9" s="354" t="e">
        <f>'[9]15 Yr. Cash Flow'!#REF!</f>
        <v>#REF!</v>
      </c>
      <c r="UZK9" s="354" t="e">
        <f>'[9]15 Yr. Cash Flow'!#REF!</f>
        <v>#REF!</v>
      </c>
      <c r="UZM9" s="354" t="e">
        <f>'[9]15 Yr. Cash Flow'!#REF!</f>
        <v>#REF!</v>
      </c>
      <c r="UZO9" s="354" t="e">
        <f>'[9]15 Yr. Cash Flow'!#REF!</f>
        <v>#REF!</v>
      </c>
      <c r="UZQ9" s="354" t="e">
        <f>'[9]15 Yr. Cash Flow'!#REF!</f>
        <v>#REF!</v>
      </c>
      <c r="UZS9" s="354" t="e">
        <f>'[9]15 Yr. Cash Flow'!#REF!</f>
        <v>#REF!</v>
      </c>
      <c r="UZU9" s="354" t="e">
        <f>'[9]15 Yr. Cash Flow'!#REF!</f>
        <v>#REF!</v>
      </c>
      <c r="UZW9" s="354" t="e">
        <f>'[9]15 Yr. Cash Flow'!#REF!</f>
        <v>#REF!</v>
      </c>
      <c r="UZY9" s="354" t="e">
        <f>'[9]15 Yr. Cash Flow'!#REF!</f>
        <v>#REF!</v>
      </c>
      <c r="VAA9" s="354" t="e">
        <f>'[9]15 Yr. Cash Flow'!#REF!</f>
        <v>#REF!</v>
      </c>
      <c r="VAC9" s="354" t="e">
        <f>'[9]15 Yr. Cash Flow'!#REF!</f>
        <v>#REF!</v>
      </c>
      <c r="VAE9" s="354" t="e">
        <f>'[9]15 Yr. Cash Flow'!#REF!</f>
        <v>#REF!</v>
      </c>
      <c r="VAG9" s="354" t="e">
        <f>'[9]15 Yr. Cash Flow'!#REF!</f>
        <v>#REF!</v>
      </c>
      <c r="VAI9" s="354" t="e">
        <f>'[9]15 Yr. Cash Flow'!#REF!</f>
        <v>#REF!</v>
      </c>
      <c r="VAK9" s="354" t="e">
        <f>'[9]15 Yr. Cash Flow'!#REF!</f>
        <v>#REF!</v>
      </c>
      <c r="VAM9" s="354" t="e">
        <f>'[9]15 Yr. Cash Flow'!#REF!</f>
        <v>#REF!</v>
      </c>
      <c r="VAO9" s="354" t="e">
        <f>'[9]15 Yr. Cash Flow'!#REF!</f>
        <v>#REF!</v>
      </c>
      <c r="VAQ9" s="354" t="e">
        <f>'[9]15 Yr. Cash Flow'!#REF!</f>
        <v>#REF!</v>
      </c>
      <c r="VAS9" s="354" t="e">
        <f>'[9]15 Yr. Cash Flow'!#REF!</f>
        <v>#REF!</v>
      </c>
      <c r="VAU9" s="354" t="e">
        <f>'[9]15 Yr. Cash Flow'!#REF!</f>
        <v>#REF!</v>
      </c>
      <c r="VAW9" s="354" t="e">
        <f>'[9]15 Yr. Cash Flow'!#REF!</f>
        <v>#REF!</v>
      </c>
      <c r="VAY9" s="354" t="e">
        <f>'[9]15 Yr. Cash Flow'!#REF!</f>
        <v>#REF!</v>
      </c>
      <c r="VBA9" s="354" t="e">
        <f>'[9]15 Yr. Cash Flow'!#REF!</f>
        <v>#REF!</v>
      </c>
      <c r="VBC9" s="354" t="e">
        <f>'[9]15 Yr. Cash Flow'!#REF!</f>
        <v>#REF!</v>
      </c>
      <c r="VBE9" s="354" t="e">
        <f>'[9]15 Yr. Cash Flow'!#REF!</f>
        <v>#REF!</v>
      </c>
      <c r="VBG9" s="354" t="e">
        <f>'[9]15 Yr. Cash Flow'!#REF!</f>
        <v>#REF!</v>
      </c>
      <c r="VBI9" s="354" t="e">
        <f>'[9]15 Yr. Cash Flow'!#REF!</f>
        <v>#REF!</v>
      </c>
      <c r="VBK9" s="354" t="e">
        <f>'[9]15 Yr. Cash Flow'!#REF!</f>
        <v>#REF!</v>
      </c>
      <c r="VBM9" s="354" t="e">
        <f>'[9]15 Yr. Cash Flow'!#REF!</f>
        <v>#REF!</v>
      </c>
      <c r="VBO9" s="354" t="e">
        <f>'[9]15 Yr. Cash Flow'!#REF!</f>
        <v>#REF!</v>
      </c>
      <c r="VBQ9" s="354" t="e">
        <f>'[9]15 Yr. Cash Flow'!#REF!</f>
        <v>#REF!</v>
      </c>
      <c r="VBS9" s="354" t="e">
        <f>'[9]15 Yr. Cash Flow'!#REF!</f>
        <v>#REF!</v>
      </c>
      <c r="VBU9" s="354" t="e">
        <f>'[9]15 Yr. Cash Flow'!#REF!</f>
        <v>#REF!</v>
      </c>
      <c r="VBW9" s="354" t="e">
        <f>'[9]15 Yr. Cash Flow'!#REF!</f>
        <v>#REF!</v>
      </c>
      <c r="VBY9" s="354" t="e">
        <f>'[9]15 Yr. Cash Flow'!#REF!</f>
        <v>#REF!</v>
      </c>
      <c r="VCA9" s="354" t="e">
        <f>'[9]15 Yr. Cash Flow'!#REF!</f>
        <v>#REF!</v>
      </c>
      <c r="VCC9" s="354" t="e">
        <f>'[9]15 Yr. Cash Flow'!#REF!</f>
        <v>#REF!</v>
      </c>
      <c r="VCE9" s="354" t="e">
        <f>'[9]15 Yr. Cash Flow'!#REF!</f>
        <v>#REF!</v>
      </c>
      <c r="VCG9" s="354" t="e">
        <f>'[9]15 Yr. Cash Flow'!#REF!</f>
        <v>#REF!</v>
      </c>
      <c r="VCI9" s="354" t="e">
        <f>'[9]15 Yr. Cash Flow'!#REF!</f>
        <v>#REF!</v>
      </c>
      <c r="VCK9" s="354" t="e">
        <f>'[9]15 Yr. Cash Flow'!#REF!</f>
        <v>#REF!</v>
      </c>
      <c r="VCM9" s="354" t="e">
        <f>'[9]15 Yr. Cash Flow'!#REF!</f>
        <v>#REF!</v>
      </c>
      <c r="VCO9" s="354" t="e">
        <f>'[9]15 Yr. Cash Flow'!#REF!</f>
        <v>#REF!</v>
      </c>
      <c r="VCQ9" s="354" t="e">
        <f>'[9]15 Yr. Cash Flow'!#REF!</f>
        <v>#REF!</v>
      </c>
      <c r="VCS9" s="354" t="e">
        <f>'[9]15 Yr. Cash Flow'!#REF!</f>
        <v>#REF!</v>
      </c>
      <c r="VCU9" s="354" t="e">
        <f>'[9]15 Yr. Cash Flow'!#REF!</f>
        <v>#REF!</v>
      </c>
      <c r="VCW9" s="354" t="e">
        <f>'[9]15 Yr. Cash Flow'!#REF!</f>
        <v>#REF!</v>
      </c>
      <c r="VCY9" s="354" t="e">
        <f>'[9]15 Yr. Cash Flow'!#REF!</f>
        <v>#REF!</v>
      </c>
      <c r="VDA9" s="354" t="e">
        <f>'[9]15 Yr. Cash Flow'!#REF!</f>
        <v>#REF!</v>
      </c>
      <c r="VDC9" s="354" t="e">
        <f>'[9]15 Yr. Cash Flow'!#REF!</f>
        <v>#REF!</v>
      </c>
      <c r="VDE9" s="354" t="e">
        <f>'[9]15 Yr. Cash Flow'!#REF!</f>
        <v>#REF!</v>
      </c>
      <c r="VDG9" s="354" t="e">
        <f>'[9]15 Yr. Cash Flow'!#REF!</f>
        <v>#REF!</v>
      </c>
      <c r="VDI9" s="354" t="e">
        <f>'[9]15 Yr. Cash Flow'!#REF!</f>
        <v>#REF!</v>
      </c>
      <c r="VDK9" s="354" t="e">
        <f>'[9]15 Yr. Cash Flow'!#REF!</f>
        <v>#REF!</v>
      </c>
      <c r="VDM9" s="354" t="e">
        <f>'[9]15 Yr. Cash Flow'!#REF!</f>
        <v>#REF!</v>
      </c>
      <c r="VDO9" s="354" t="e">
        <f>'[9]15 Yr. Cash Flow'!#REF!</f>
        <v>#REF!</v>
      </c>
      <c r="VDQ9" s="354" t="e">
        <f>'[9]15 Yr. Cash Flow'!#REF!</f>
        <v>#REF!</v>
      </c>
      <c r="VDS9" s="354" t="e">
        <f>'[9]15 Yr. Cash Flow'!#REF!</f>
        <v>#REF!</v>
      </c>
      <c r="VDU9" s="354" t="e">
        <f>'[9]15 Yr. Cash Flow'!#REF!</f>
        <v>#REF!</v>
      </c>
      <c r="VDW9" s="354" t="e">
        <f>'[9]15 Yr. Cash Flow'!#REF!</f>
        <v>#REF!</v>
      </c>
      <c r="VDY9" s="354" t="e">
        <f>'[9]15 Yr. Cash Flow'!#REF!</f>
        <v>#REF!</v>
      </c>
      <c r="VEA9" s="354" t="e">
        <f>'[9]15 Yr. Cash Flow'!#REF!</f>
        <v>#REF!</v>
      </c>
      <c r="VEC9" s="354" t="e">
        <f>'[9]15 Yr. Cash Flow'!#REF!</f>
        <v>#REF!</v>
      </c>
      <c r="VEE9" s="354" t="e">
        <f>'[9]15 Yr. Cash Flow'!#REF!</f>
        <v>#REF!</v>
      </c>
      <c r="VEG9" s="354" t="e">
        <f>'[9]15 Yr. Cash Flow'!#REF!</f>
        <v>#REF!</v>
      </c>
      <c r="VEI9" s="354" t="e">
        <f>'[9]15 Yr. Cash Flow'!#REF!</f>
        <v>#REF!</v>
      </c>
      <c r="VEK9" s="354" t="e">
        <f>'[9]15 Yr. Cash Flow'!#REF!</f>
        <v>#REF!</v>
      </c>
      <c r="VEM9" s="354" t="e">
        <f>'[9]15 Yr. Cash Flow'!#REF!</f>
        <v>#REF!</v>
      </c>
      <c r="VEO9" s="354" t="e">
        <f>'[9]15 Yr. Cash Flow'!#REF!</f>
        <v>#REF!</v>
      </c>
      <c r="VEQ9" s="354" t="e">
        <f>'[9]15 Yr. Cash Flow'!#REF!</f>
        <v>#REF!</v>
      </c>
      <c r="VES9" s="354" t="e">
        <f>'[9]15 Yr. Cash Flow'!#REF!</f>
        <v>#REF!</v>
      </c>
      <c r="VEU9" s="354" t="e">
        <f>'[9]15 Yr. Cash Flow'!#REF!</f>
        <v>#REF!</v>
      </c>
      <c r="VEW9" s="354" t="e">
        <f>'[9]15 Yr. Cash Flow'!#REF!</f>
        <v>#REF!</v>
      </c>
      <c r="VEY9" s="354" t="e">
        <f>'[9]15 Yr. Cash Flow'!#REF!</f>
        <v>#REF!</v>
      </c>
      <c r="VFA9" s="354" t="e">
        <f>'[9]15 Yr. Cash Flow'!#REF!</f>
        <v>#REF!</v>
      </c>
      <c r="VFC9" s="354" t="e">
        <f>'[9]15 Yr. Cash Flow'!#REF!</f>
        <v>#REF!</v>
      </c>
      <c r="VFE9" s="354" t="e">
        <f>'[9]15 Yr. Cash Flow'!#REF!</f>
        <v>#REF!</v>
      </c>
      <c r="VFG9" s="354" t="e">
        <f>'[9]15 Yr. Cash Flow'!#REF!</f>
        <v>#REF!</v>
      </c>
      <c r="VFI9" s="354" t="e">
        <f>'[9]15 Yr. Cash Flow'!#REF!</f>
        <v>#REF!</v>
      </c>
      <c r="VFK9" s="354" t="e">
        <f>'[9]15 Yr. Cash Flow'!#REF!</f>
        <v>#REF!</v>
      </c>
      <c r="VFM9" s="354" t="e">
        <f>'[9]15 Yr. Cash Flow'!#REF!</f>
        <v>#REF!</v>
      </c>
      <c r="VFO9" s="354" t="e">
        <f>'[9]15 Yr. Cash Flow'!#REF!</f>
        <v>#REF!</v>
      </c>
      <c r="VFQ9" s="354" t="e">
        <f>'[9]15 Yr. Cash Flow'!#REF!</f>
        <v>#REF!</v>
      </c>
      <c r="VFS9" s="354" t="e">
        <f>'[9]15 Yr. Cash Flow'!#REF!</f>
        <v>#REF!</v>
      </c>
      <c r="VFU9" s="354" t="e">
        <f>'[9]15 Yr. Cash Flow'!#REF!</f>
        <v>#REF!</v>
      </c>
      <c r="VFW9" s="354" t="e">
        <f>'[9]15 Yr. Cash Flow'!#REF!</f>
        <v>#REF!</v>
      </c>
      <c r="VFY9" s="354" t="e">
        <f>'[9]15 Yr. Cash Flow'!#REF!</f>
        <v>#REF!</v>
      </c>
      <c r="VGA9" s="354" t="e">
        <f>'[9]15 Yr. Cash Flow'!#REF!</f>
        <v>#REF!</v>
      </c>
      <c r="VGC9" s="354" t="e">
        <f>'[9]15 Yr. Cash Flow'!#REF!</f>
        <v>#REF!</v>
      </c>
      <c r="VGE9" s="354" t="e">
        <f>'[9]15 Yr. Cash Flow'!#REF!</f>
        <v>#REF!</v>
      </c>
      <c r="VGG9" s="354" t="e">
        <f>'[9]15 Yr. Cash Flow'!#REF!</f>
        <v>#REF!</v>
      </c>
      <c r="VGI9" s="354" t="e">
        <f>'[9]15 Yr. Cash Flow'!#REF!</f>
        <v>#REF!</v>
      </c>
      <c r="VGK9" s="354" t="e">
        <f>'[9]15 Yr. Cash Flow'!#REF!</f>
        <v>#REF!</v>
      </c>
      <c r="VGM9" s="354" t="e">
        <f>'[9]15 Yr. Cash Flow'!#REF!</f>
        <v>#REF!</v>
      </c>
      <c r="VGO9" s="354" t="e">
        <f>'[9]15 Yr. Cash Flow'!#REF!</f>
        <v>#REF!</v>
      </c>
      <c r="VGQ9" s="354" t="e">
        <f>'[9]15 Yr. Cash Flow'!#REF!</f>
        <v>#REF!</v>
      </c>
      <c r="VGS9" s="354" t="e">
        <f>'[9]15 Yr. Cash Flow'!#REF!</f>
        <v>#REF!</v>
      </c>
      <c r="VGU9" s="354" t="e">
        <f>'[9]15 Yr. Cash Flow'!#REF!</f>
        <v>#REF!</v>
      </c>
      <c r="VGW9" s="354" t="e">
        <f>'[9]15 Yr. Cash Flow'!#REF!</f>
        <v>#REF!</v>
      </c>
      <c r="VGY9" s="354" t="e">
        <f>'[9]15 Yr. Cash Flow'!#REF!</f>
        <v>#REF!</v>
      </c>
      <c r="VHA9" s="354" t="e">
        <f>'[9]15 Yr. Cash Flow'!#REF!</f>
        <v>#REF!</v>
      </c>
      <c r="VHC9" s="354" t="e">
        <f>'[9]15 Yr. Cash Flow'!#REF!</f>
        <v>#REF!</v>
      </c>
      <c r="VHE9" s="354" t="e">
        <f>'[9]15 Yr. Cash Flow'!#REF!</f>
        <v>#REF!</v>
      </c>
      <c r="VHG9" s="354" t="e">
        <f>'[9]15 Yr. Cash Flow'!#REF!</f>
        <v>#REF!</v>
      </c>
      <c r="VHI9" s="354" t="e">
        <f>'[9]15 Yr. Cash Flow'!#REF!</f>
        <v>#REF!</v>
      </c>
      <c r="VHK9" s="354" t="e">
        <f>'[9]15 Yr. Cash Flow'!#REF!</f>
        <v>#REF!</v>
      </c>
      <c r="VHM9" s="354" t="e">
        <f>'[9]15 Yr. Cash Flow'!#REF!</f>
        <v>#REF!</v>
      </c>
      <c r="VHO9" s="354" t="e">
        <f>'[9]15 Yr. Cash Flow'!#REF!</f>
        <v>#REF!</v>
      </c>
      <c r="VHQ9" s="354" t="e">
        <f>'[9]15 Yr. Cash Flow'!#REF!</f>
        <v>#REF!</v>
      </c>
      <c r="VHS9" s="354" t="e">
        <f>'[9]15 Yr. Cash Flow'!#REF!</f>
        <v>#REF!</v>
      </c>
      <c r="VHU9" s="354" t="e">
        <f>'[9]15 Yr. Cash Flow'!#REF!</f>
        <v>#REF!</v>
      </c>
      <c r="VHW9" s="354" t="e">
        <f>'[9]15 Yr. Cash Flow'!#REF!</f>
        <v>#REF!</v>
      </c>
      <c r="VHY9" s="354" t="e">
        <f>'[9]15 Yr. Cash Flow'!#REF!</f>
        <v>#REF!</v>
      </c>
      <c r="VIA9" s="354" t="e">
        <f>'[9]15 Yr. Cash Flow'!#REF!</f>
        <v>#REF!</v>
      </c>
      <c r="VIC9" s="354" t="e">
        <f>'[9]15 Yr. Cash Flow'!#REF!</f>
        <v>#REF!</v>
      </c>
      <c r="VIE9" s="354" t="e">
        <f>'[9]15 Yr. Cash Flow'!#REF!</f>
        <v>#REF!</v>
      </c>
      <c r="VIG9" s="354" t="e">
        <f>'[9]15 Yr. Cash Flow'!#REF!</f>
        <v>#REF!</v>
      </c>
      <c r="VII9" s="354" t="e">
        <f>'[9]15 Yr. Cash Flow'!#REF!</f>
        <v>#REF!</v>
      </c>
      <c r="VIK9" s="354" t="e">
        <f>'[9]15 Yr. Cash Flow'!#REF!</f>
        <v>#REF!</v>
      </c>
      <c r="VIM9" s="354" t="e">
        <f>'[9]15 Yr. Cash Flow'!#REF!</f>
        <v>#REF!</v>
      </c>
      <c r="VIO9" s="354" t="e">
        <f>'[9]15 Yr. Cash Flow'!#REF!</f>
        <v>#REF!</v>
      </c>
      <c r="VIQ9" s="354" t="e">
        <f>'[9]15 Yr. Cash Flow'!#REF!</f>
        <v>#REF!</v>
      </c>
      <c r="VIS9" s="354" t="e">
        <f>'[9]15 Yr. Cash Flow'!#REF!</f>
        <v>#REF!</v>
      </c>
      <c r="VIU9" s="354" t="e">
        <f>'[9]15 Yr. Cash Flow'!#REF!</f>
        <v>#REF!</v>
      </c>
      <c r="VIW9" s="354" t="e">
        <f>'[9]15 Yr. Cash Flow'!#REF!</f>
        <v>#REF!</v>
      </c>
      <c r="VIY9" s="354" t="e">
        <f>'[9]15 Yr. Cash Flow'!#REF!</f>
        <v>#REF!</v>
      </c>
      <c r="VJA9" s="354" t="e">
        <f>'[9]15 Yr. Cash Flow'!#REF!</f>
        <v>#REF!</v>
      </c>
      <c r="VJC9" s="354" t="e">
        <f>'[9]15 Yr. Cash Flow'!#REF!</f>
        <v>#REF!</v>
      </c>
      <c r="VJE9" s="354" t="e">
        <f>'[9]15 Yr. Cash Flow'!#REF!</f>
        <v>#REF!</v>
      </c>
      <c r="VJG9" s="354" t="e">
        <f>'[9]15 Yr. Cash Flow'!#REF!</f>
        <v>#REF!</v>
      </c>
      <c r="VJI9" s="354" t="e">
        <f>'[9]15 Yr. Cash Flow'!#REF!</f>
        <v>#REF!</v>
      </c>
      <c r="VJK9" s="354" t="e">
        <f>'[9]15 Yr. Cash Flow'!#REF!</f>
        <v>#REF!</v>
      </c>
      <c r="VJM9" s="354" t="e">
        <f>'[9]15 Yr. Cash Flow'!#REF!</f>
        <v>#REF!</v>
      </c>
      <c r="VJO9" s="354" t="e">
        <f>'[9]15 Yr. Cash Flow'!#REF!</f>
        <v>#REF!</v>
      </c>
      <c r="VJQ9" s="354" t="e">
        <f>'[9]15 Yr. Cash Flow'!#REF!</f>
        <v>#REF!</v>
      </c>
      <c r="VJS9" s="354" t="e">
        <f>'[9]15 Yr. Cash Flow'!#REF!</f>
        <v>#REF!</v>
      </c>
      <c r="VJU9" s="354" t="e">
        <f>'[9]15 Yr. Cash Flow'!#REF!</f>
        <v>#REF!</v>
      </c>
      <c r="VJW9" s="354" t="e">
        <f>'[9]15 Yr. Cash Flow'!#REF!</f>
        <v>#REF!</v>
      </c>
      <c r="VJY9" s="354" t="e">
        <f>'[9]15 Yr. Cash Flow'!#REF!</f>
        <v>#REF!</v>
      </c>
      <c r="VKA9" s="354" t="e">
        <f>'[9]15 Yr. Cash Flow'!#REF!</f>
        <v>#REF!</v>
      </c>
      <c r="VKC9" s="354" t="e">
        <f>'[9]15 Yr. Cash Flow'!#REF!</f>
        <v>#REF!</v>
      </c>
      <c r="VKE9" s="354" t="e">
        <f>'[9]15 Yr. Cash Flow'!#REF!</f>
        <v>#REF!</v>
      </c>
      <c r="VKG9" s="354" t="e">
        <f>'[9]15 Yr. Cash Flow'!#REF!</f>
        <v>#REF!</v>
      </c>
      <c r="VKI9" s="354" t="e">
        <f>'[9]15 Yr. Cash Flow'!#REF!</f>
        <v>#REF!</v>
      </c>
      <c r="VKK9" s="354" t="e">
        <f>'[9]15 Yr. Cash Flow'!#REF!</f>
        <v>#REF!</v>
      </c>
      <c r="VKM9" s="354" t="e">
        <f>'[9]15 Yr. Cash Flow'!#REF!</f>
        <v>#REF!</v>
      </c>
      <c r="VKO9" s="354" t="e">
        <f>'[9]15 Yr. Cash Flow'!#REF!</f>
        <v>#REF!</v>
      </c>
      <c r="VKQ9" s="354" t="e">
        <f>'[9]15 Yr. Cash Flow'!#REF!</f>
        <v>#REF!</v>
      </c>
      <c r="VKS9" s="354" t="e">
        <f>'[9]15 Yr. Cash Flow'!#REF!</f>
        <v>#REF!</v>
      </c>
      <c r="VKU9" s="354" t="e">
        <f>'[9]15 Yr. Cash Flow'!#REF!</f>
        <v>#REF!</v>
      </c>
      <c r="VKW9" s="354" t="e">
        <f>'[9]15 Yr. Cash Flow'!#REF!</f>
        <v>#REF!</v>
      </c>
      <c r="VKY9" s="354" t="e">
        <f>'[9]15 Yr. Cash Flow'!#REF!</f>
        <v>#REF!</v>
      </c>
      <c r="VLA9" s="354" t="e">
        <f>'[9]15 Yr. Cash Flow'!#REF!</f>
        <v>#REF!</v>
      </c>
      <c r="VLC9" s="354" t="e">
        <f>'[9]15 Yr. Cash Flow'!#REF!</f>
        <v>#REF!</v>
      </c>
      <c r="VLE9" s="354" t="e">
        <f>'[9]15 Yr. Cash Flow'!#REF!</f>
        <v>#REF!</v>
      </c>
      <c r="VLG9" s="354" t="e">
        <f>'[9]15 Yr. Cash Flow'!#REF!</f>
        <v>#REF!</v>
      </c>
      <c r="VLI9" s="354" t="e">
        <f>'[9]15 Yr. Cash Flow'!#REF!</f>
        <v>#REF!</v>
      </c>
      <c r="VLK9" s="354" t="e">
        <f>'[9]15 Yr. Cash Flow'!#REF!</f>
        <v>#REF!</v>
      </c>
      <c r="VLM9" s="354" t="e">
        <f>'[9]15 Yr. Cash Flow'!#REF!</f>
        <v>#REF!</v>
      </c>
      <c r="VLO9" s="354" t="e">
        <f>'[9]15 Yr. Cash Flow'!#REF!</f>
        <v>#REF!</v>
      </c>
      <c r="VLQ9" s="354" t="e">
        <f>'[9]15 Yr. Cash Flow'!#REF!</f>
        <v>#REF!</v>
      </c>
      <c r="VLS9" s="354" t="e">
        <f>'[9]15 Yr. Cash Flow'!#REF!</f>
        <v>#REF!</v>
      </c>
      <c r="VLU9" s="354" t="e">
        <f>'[9]15 Yr. Cash Flow'!#REF!</f>
        <v>#REF!</v>
      </c>
      <c r="VLW9" s="354" t="e">
        <f>'[9]15 Yr. Cash Flow'!#REF!</f>
        <v>#REF!</v>
      </c>
      <c r="VLY9" s="354" t="e">
        <f>'[9]15 Yr. Cash Flow'!#REF!</f>
        <v>#REF!</v>
      </c>
      <c r="VMA9" s="354" t="e">
        <f>'[9]15 Yr. Cash Flow'!#REF!</f>
        <v>#REF!</v>
      </c>
      <c r="VMC9" s="354" t="e">
        <f>'[9]15 Yr. Cash Flow'!#REF!</f>
        <v>#REF!</v>
      </c>
      <c r="VME9" s="354" t="e">
        <f>'[9]15 Yr. Cash Flow'!#REF!</f>
        <v>#REF!</v>
      </c>
      <c r="VMG9" s="354" t="e">
        <f>'[9]15 Yr. Cash Flow'!#REF!</f>
        <v>#REF!</v>
      </c>
      <c r="VMI9" s="354" t="e">
        <f>'[9]15 Yr. Cash Flow'!#REF!</f>
        <v>#REF!</v>
      </c>
      <c r="VMK9" s="354" t="e">
        <f>'[9]15 Yr. Cash Flow'!#REF!</f>
        <v>#REF!</v>
      </c>
      <c r="VMM9" s="354" t="e">
        <f>'[9]15 Yr. Cash Flow'!#REF!</f>
        <v>#REF!</v>
      </c>
      <c r="VMO9" s="354" t="e">
        <f>'[9]15 Yr. Cash Flow'!#REF!</f>
        <v>#REF!</v>
      </c>
      <c r="VMQ9" s="354" t="e">
        <f>'[9]15 Yr. Cash Flow'!#REF!</f>
        <v>#REF!</v>
      </c>
      <c r="VMS9" s="354" t="e">
        <f>'[9]15 Yr. Cash Flow'!#REF!</f>
        <v>#REF!</v>
      </c>
      <c r="VMU9" s="354" t="e">
        <f>'[9]15 Yr. Cash Flow'!#REF!</f>
        <v>#REF!</v>
      </c>
      <c r="VMW9" s="354" t="e">
        <f>'[9]15 Yr. Cash Flow'!#REF!</f>
        <v>#REF!</v>
      </c>
      <c r="VMY9" s="354" t="e">
        <f>'[9]15 Yr. Cash Flow'!#REF!</f>
        <v>#REF!</v>
      </c>
      <c r="VNA9" s="354" t="e">
        <f>'[9]15 Yr. Cash Flow'!#REF!</f>
        <v>#REF!</v>
      </c>
      <c r="VNC9" s="354" t="e">
        <f>'[9]15 Yr. Cash Flow'!#REF!</f>
        <v>#REF!</v>
      </c>
      <c r="VNE9" s="354" t="e">
        <f>'[9]15 Yr. Cash Flow'!#REF!</f>
        <v>#REF!</v>
      </c>
      <c r="VNG9" s="354" t="e">
        <f>'[9]15 Yr. Cash Flow'!#REF!</f>
        <v>#REF!</v>
      </c>
      <c r="VNI9" s="354" t="e">
        <f>'[9]15 Yr. Cash Flow'!#REF!</f>
        <v>#REF!</v>
      </c>
      <c r="VNK9" s="354" t="e">
        <f>'[9]15 Yr. Cash Flow'!#REF!</f>
        <v>#REF!</v>
      </c>
      <c r="VNM9" s="354" t="e">
        <f>'[9]15 Yr. Cash Flow'!#REF!</f>
        <v>#REF!</v>
      </c>
      <c r="VNO9" s="354" t="e">
        <f>'[9]15 Yr. Cash Flow'!#REF!</f>
        <v>#REF!</v>
      </c>
      <c r="VNQ9" s="354" t="e">
        <f>'[9]15 Yr. Cash Flow'!#REF!</f>
        <v>#REF!</v>
      </c>
      <c r="VNS9" s="354" t="e">
        <f>'[9]15 Yr. Cash Flow'!#REF!</f>
        <v>#REF!</v>
      </c>
      <c r="VNU9" s="354" t="e">
        <f>'[9]15 Yr. Cash Flow'!#REF!</f>
        <v>#REF!</v>
      </c>
      <c r="VNW9" s="354" t="e">
        <f>'[9]15 Yr. Cash Flow'!#REF!</f>
        <v>#REF!</v>
      </c>
      <c r="VNY9" s="354" t="e">
        <f>'[9]15 Yr. Cash Flow'!#REF!</f>
        <v>#REF!</v>
      </c>
      <c r="VOA9" s="354" t="e">
        <f>'[9]15 Yr. Cash Flow'!#REF!</f>
        <v>#REF!</v>
      </c>
      <c r="VOC9" s="354" t="e">
        <f>'[9]15 Yr. Cash Flow'!#REF!</f>
        <v>#REF!</v>
      </c>
      <c r="VOE9" s="354" t="e">
        <f>'[9]15 Yr. Cash Flow'!#REF!</f>
        <v>#REF!</v>
      </c>
      <c r="VOG9" s="354" t="e">
        <f>'[9]15 Yr. Cash Flow'!#REF!</f>
        <v>#REF!</v>
      </c>
      <c r="VOI9" s="354" t="e">
        <f>'[9]15 Yr. Cash Flow'!#REF!</f>
        <v>#REF!</v>
      </c>
      <c r="VOK9" s="354" t="e">
        <f>'[9]15 Yr. Cash Flow'!#REF!</f>
        <v>#REF!</v>
      </c>
      <c r="VOM9" s="354" t="e">
        <f>'[9]15 Yr. Cash Flow'!#REF!</f>
        <v>#REF!</v>
      </c>
      <c r="VOO9" s="354" t="e">
        <f>'[9]15 Yr. Cash Flow'!#REF!</f>
        <v>#REF!</v>
      </c>
      <c r="VOQ9" s="354" t="e">
        <f>'[9]15 Yr. Cash Flow'!#REF!</f>
        <v>#REF!</v>
      </c>
      <c r="VOS9" s="354" t="e">
        <f>'[9]15 Yr. Cash Flow'!#REF!</f>
        <v>#REF!</v>
      </c>
      <c r="VOU9" s="354" t="e">
        <f>'[9]15 Yr. Cash Flow'!#REF!</f>
        <v>#REF!</v>
      </c>
      <c r="VOW9" s="354" t="e">
        <f>'[9]15 Yr. Cash Flow'!#REF!</f>
        <v>#REF!</v>
      </c>
      <c r="VOY9" s="354" t="e">
        <f>'[9]15 Yr. Cash Flow'!#REF!</f>
        <v>#REF!</v>
      </c>
      <c r="VPA9" s="354" t="e">
        <f>'[9]15 Yr. Cash Flow'!#REF!</f>
        <v>#REF!</v>
      </c>
      <c r="VPC9" s="354" t="e">
        <f>'[9]15 Yr. Cash Flow'!#REF!</f>
        <v>#REF!</v>
      </c>
      <c r="VPE9" s="354" t="e">
        <f>'[9]15 Yr. Cash Flow'!#REF!</f>
        <v>#REF!</v>
      </c>
      <c r="VPG9" s="354" t="e">
        <f>'[9]15 Yr. Cash Flow'!#REF!</f>
        <v>#REF!</v>
      </c>
      <c r="VPI9" s="354" t="e">
        <f>'[9]15 Yr. Cash Flow'!#REF!</f>
        <v>#REF!</v>
      </c>
      <c r="VPK9" s="354" t="e">
        <f>'[9]15 Yr. Cash Flow'!#REF!</f>
        <v>#REF!</v>
      </c>
      <c r="VPM9" s="354" t="e">
        <f>'[9]15 Yr. Cash Flow'!#REF!</f>
        <v>#REF!</v>
      </c>
      <c r="VPO9" s="354" t="e">
        <f>'[9]15 Yr. Cash Flow'!#REF!</f>
        <v>#REF!</v>
      </c>
      <c r="VPQ9" s="354" t="e">
        <f>'[9]15 Yr. Cash Flow'!#REF!</f>
        <v>#REF!</v>
      </c>
      <c r="VPS9" s="354" t="e">
        <f>'[9]15 Yr. Cash Flow'!#REF!</f>
        <v>#REF!</v>
      </c>
      <c r="VPU9" s="354" t="e">
        <f>'[9]15 Yr. Cash Flow'!#REF!</f>
        <v>#REF!</v>
      </c>
      <c r="VPW9" s="354" t="e">
        <f>'[9]15 Yr. Cash Flow'!#REF!</f>
        <v>#REF!</v>
      </c>
      <c r="VPY9" s="354" t="e">
        <f>'[9]15 Yr. Cash Flow'!#REF!</f>
        <v>#REF!</v>
      </c>
      <c r="VQA9" s="354" t="e">
        <f>'[9]15 Yr. Cash Flow'!#REF!</f>
        <v>#REF!</v>
      </c>
      <c r="VQC9" s="354" t="e">
        <f>'[9]15 Yr. Cash Flow'!#REF!</f>
        <v>#REF!</v>
      </c>
      <c r="VQE9" s="354" t="e">
        <f>'[9]15 Yr. Cash Flow'!#REF!</f>
        <v>#REF!</v>
      </c>
      <c r="VQG9" s="354" t="e">
        <f>'[9]15 Yr. Cash Flow'!#REF!</f>
        <v>#REF!</v>
      </c>
      <c r="VQI9" s="354" t="e">
        <f>'[9]15 Yr. Cash Flow'!#REF!</f>
        <v>#REF!</v>
      </c>
      <c r="VQK9" s="354" t="e">
        <f>'[9]15 Yr. Cash Flow'!#REF!</f>
        <v>#REF!</v>
      </c>
      <c r="VQM9" s="354" t="e">
        <f>'[9]15 Yr. Cash Flow'!#REF!</f>
        <v>#REF!</v>
      </c>
      <c r="VQO9" s="354" t="e">
        <f>'[9]15 Yr. Cash Flow'!#REF!</f>
        <v>#REF!</v>
      </c>
      <c r="VQQ9" s="354" t="e">
        <f>'[9]15 Yr. Cash Flow'!#REF!</f>
        <v>#REF!</v>
      </c>
      <c r="VQS9" s="354" t="e">
        <f>'[9]15 Yr. Cash Flow'!#REF!</f>
        <v>#REF!</v>
      </c>
      <c r="VQU9" s="354" t="e">
        <f>'[9]15 Yr. Cash Flow'!#REF!</f>
        <v>#REF!</v>
      </c>
      <c r="VQW9" s="354" t="e">
        <f>'[9]15 Yr. Cash Flow'!#REF!</f>
        <v>#REF!</v>
      </c>
      <c r="VQY9" s="354" t="e">
        <f>'[9]15 Yr. Cash Flow'!#REF!</f>
        <v>#REF!</v>
      </c>
      <c r="VRA9" s="354" t="e">
        <f>'[9]15 Yr. Cash Flow'!#REF!</f>
        <v>#REF!</v>
      </c>
      <c r="VRC9" s="354" t="e">
        <f>'[9]15 Yr. Cash Flow'!#REF!</f>
        <v>#REF!</v>
      </c>
      <c r="VRE9" s="354" t="e">
        <f>'[9]15 Yr. Cash Flow'!#REF!</f>
        <v>#REF!</v>
      </c>
      <c r="VRG9" s="354" t="e">
        <f>'[9]15 Yr. Cash Flow'!#REF!</f>
        <v>#REF!</v>
      </c>
      <c r="VRI9" s="354" t="e">
        <f>'[9]15 Yr. Cash Flow'!#REF!</f>
        <v>#REF!</v>
      </c>
      <c r="VRK9" s="354" t="e">
        <f>'[9]15 Yr. Cash Flow'!#REF!</f>
        <v>#REF!</v>
      </c>
      <c r="VRM9" s="354" t="e">
        <f>'[9]15 Yr. Cash Flow'!#REF!</f>
        <v>#REF!</v>
      </c>
      <c r="VRO9" s="354" t="e">
        <f>'[9]15 Yr. Cash Flow'!#REF!</f>
        <v>#REF!</v>
      </c>
      <c r="VRQ9" s="354" t="e">
        <f>'[9]15 Yr. Cash Flow'!#REF!</f>
        <v>#REF!</v>
      </c>
      <c r="VRS9" s="354" t="e">
        <f>'[9]15 Yr. Cash Flow'!#REF!</f>
        <v>#REF!</v>
      </c>
      <c r="VRU9" s="354" t="e">
        <f>'[9]15 Yr. Cash Flow'!#REF!</f>
        <v>#REF!</v>
      </c>
      <c r="VRW9" s="354" t="e">
        <f>'[9]15 Yr. Cash Flow'!#REF!</f>
        <v>#REF!</v>
      </c>
      <c r="VRY9" s="354" t="e">
        <f>'[9]15 Yr. Cash Flow'!#REF!</f>
        <v>#REF!</v>
      </c>
      <c r="VSA9" s="354" t="e">
        <f>'[9]15 Yr. Cash Flow'!#REF!</f>
        <v>#REF!</v>
      </c>
      <c r="VSC9" s="354" t="e">
        <f>'[9]15 Yr. Cash Flow'!#REF!</f>
        <v>#REF!</v>
      </c>
      <c r="VSE9" s="354" t="e">
        <f>'[9]15 Yr. Cash Flow'!#REF!</f>
        <v>#REF!</v>
      </c>
      <c r="VSG9" s="354" t="e">
        <f>'[9]15 Yr. Cash Flow'!#REF!</f>
        <v>#REF!</v>
      </c>
      <c r="VSI9" s="354" t="e">
        <f>'[9]15 Yr. Cash Flow'!#REF!</f>
        <v>#REF!</v>
      </c>
      <c r="VSK9" s="354" t="e">
        <f>'[9]15 Yr. Cash Flow'!#REF!</f>
        <v>#REF!</v>
      </c>
      <c r="VSM9" s="354" t="e">
        <f>'[9]15 Yr. Cash Flow'!#REF!</f>
        <v>#REF!</v>
      </c>
      <c r="VSO9" s="354" t="e">
        <f>'[9]15 Yr. Cash Flow'!#REF!</f>
        <v>#REF!</v>
      </c>
      <c r="VSQ9" s="354" t="e">
        <f>'[9]15 Yr. Cash Flow'!#REF!</f>
        <v>#REF!</v>
      </c>
      <c r="VSS9" s="354" t="e">
        <f>'[9]15 Yr. Cash Flow'!#REF!</f>
        <v>#REF!</v>
      </c>
      <c r="VSU9" s="354" t="e">
        <f>'[9]15 Yr. Cash Flow'!#REF!</f>
        <v>#REF!</v>
      </c>
      <c r="VSW9" s="354" t="e">
        <f>'[9]15 Yr. Cash Flow'!#REF!</f>
        <v>#REF!</v>
      </c>
      <c r="VSY9" s="354" t="e">
        <f>'[9]15 Yr. Cash Flow'!#REF!</f>
        <v>#REF!</v>
      </c>
      <c r="VTA9" s="354" t="e">
        <f>'[9]15 Yr. Cash Flow'!#REF!</f>
        <v>#REF!</v>
      </c>
      <c r="VTC9" s="354" t="e">
        <f>'[9]15 Yr. Cash Flow'!#REF!</f>
        <v>#REF!</v>
      </c>
      <c r="VTE9" s="354" t="e">
        <f>'[9]15 Yr. Cash Flow'!#REF!</f>
        <v>#REF!</v>
      </c>
      <c r="VTG9" s="354" t="e">
        <f>'[9]15 Yr. Cash Flow'!#REF!</f>
        <v>#REF!</v>
      </c>
      <c r="VTI9" s="354" t="e">
        <f>'[9]15 Yr. Cash Flow'!#REF!</f>
        <v>#REF!</v>
      </c>
      <c r="VTK9" s="354" t="e">
        <f>'[9]15 Yr. Cash Flow'!#REF!</f>
        <v>#REF!</v>
      </c>
      <c r="VTM9" s="354" t="e">
        <f>'[9]15 Yr. Cash Flow'!#REF!</f>
        <v>#REF!</v>
      </c>
      <c r="VTO9" s="354" t="e">
        <f>'[9]15 Yr. Cash Flow'!#REF!</f>
        <v>#REF!</v>
      </c>
      <c r="VTQ9" s="354" t="e">
        <f>'[9]15 Yr. Cash Flow'!#REF!</f>
        <v>#REF!</v>
      </c>
      <c r="VTS9" s="354" t="e">
        <f>'[9]15 Yr. Cash Flow'!#REF!</f>
        <v>#REF!</v>
      </c>
      <c r="VTU9" s="354" t="e">
        <f>'[9]15 Yr. Cash Flow'!#REF!</f>
        <v>#REF!</v>
      </c>
      <c r="VTW9" s="354" t="e">
        <f>'[9]15 Yr. Cash Flow'!#REF!</f>
        <v>#REF!</v>
      </c>
      <c r="VTY9" s="354" t="e">
        <f>'[9]15 Yr. Cash Flow'!#REF!</f>
        <v>#REF!</v>
      </c>
      <c r="VUA9" s="354" t="e">
        <f>'[9]15 Yr. Cash Flow'!#REF!</f>
        <v>#REF!</v>
      </c>
      <c r="VUC9" s="354" t="e">
        <f>'[9]15 Yr. Cash Flow'!#REF!</f>
        <v>#REF!</v>
      </c>
      <c r="VUE9" s="354" t="e">
        <f>'[9]15 Yr. Cash Flow'!#REF!</f>
        <v>#REF!</v>
      </c>
      <c r="VUG9" s="354" t="e">
        <f>'[9]15 Yr. Cash Flow'!#REF!</f>
        <v>#REF!</v>
      </c>
      <c r="VUI9" s="354" t="e">
        <f>'[9]15 Yr. Cash Flow'!#REF!</f>
        <v>#REF!</v>
      </c>
      <c r="VUK9" s="354" t="e">
        <f>'[9]15 Yr. Cash Flow'!#REF!</f>
        <v>#REF!</v>
      </c>
      <c r="VUM9" s="354" t="e">
        <f>'[9]15 Yr. Cash Flow'!#REF!</f>
        <v>#REF!</v>
      </c>
      <c r="VUO9" s="354" t="e">
        <f>'[9]15 Yr. Cash Flow'!#REF!</f>
        <v>#REF!</v>
      </c>
      <c r="VUQ9" s="354" t="e">
        <f>'[9]15 Yr. Cash Flow'!#REF!</f>
        <v>#REF!</v>
      </c>
      <c r="VUS9" s="354" t="e">
        <f>'[9]15 Yr. Cash Flow'!#REF!</f>
        <v>#REF!</v>
      </c>
      <c r="VUU9" s="354" t="e">
        <f>'[9]15 Yr. Cash Flow'!#REF!</f>
        <v>#REF!</v>
      </c>
      <c r="VUW9" s="354" t="e">
        <f>'[9]15 Yr. Cash Flow'!#REF!</f>
        <v>#REF!</v>
      </c>
      <c r="VUY9" s="354" t="e">
        <f>'[9]15 Yr. Cash Flow'!#REF!</f>
        <v>#REF!</v>
      </c>
      <c r="VVA9" s="354" t="e">
        <f>'[9]15 Yr. Cash Flow'!#REF!</f>
        <v>#REF!</v>
      </c>
      <c r="VVC9" s="354" t="e">
        <f>'[9]15 Yr. Cash Flow'!#REF!</f>
        <v>#REF!</v>
      </c>
      <c r="VVE9" s="354" t="e">
        <f>'[9]15 Yr. Cash Flow'!#REF!</f>
        <v>#REF!</v>
      </c>
      <c r="VVG9" s="354" t="e">
        <f>'[9]15 Yr. Cash Flow'!#REF!</f>
        <v>#REF!</v>
      </c>
      <c r="VVI9" s="354" t="e">
        <f>'[9]15 Yr. Cash Flow'!#REF!</f>
        <v>#REF!</v>
      </c>
      <c r="VVK9" s="354" t="e">
        <f>'[9]15 Yr. Cash Flow'!#REF!</f>
        <v>#REF!</v>
      </c>
      <c r="VVM9" s="354" t="e">
        <f>'[9]15 Yr. Cash Flow'!#REF!</f>
        <v>#REF!</v>
      </c>
      <c r="VVO9" s="354" t="e">
        <f>'[9]15 Yr. Cash Flow'!#REF!</f>
        <v>#REF!</v>
      </c>
      <c r="VVQ9" s="354" t="e">
        <f>'[9]15 Yr. Cash Flow'!#REF!</f>
        <v>#REF!</v>
      </c>
      <c r="VVS9" s="354" t="e">
        <f>'[9]15 Yr. Cash Flow'!#REF!</f>
        <v>#REF!</v>
      </c>
      <c r="VVU9" s="354" t="e">
        <f>'[9]15 Yr. Cash Flow'!#REF!</f>
        <v>#REF!</v>
      </c>
      <c r="VVW9" s="354" t="e">
        <f>'[9]15 Yr. Cash Flow'!#REF!</f>
        <v>#REF!</v>
      </c>
      <c r="VVY9" s="354" t="e">
        <f>'[9]15 Yr. Cash Flow'!#REF!</f>
        <v>#REF!</v>
      </c>
      <c r="VWA9" s="354" t="e">
        <f>'[9]15 Yr. Cash Flow'!#REF!</f>
        <v>#REF!</v>
      </c>
      <c r="VWC9" s="354" t="e">
        <f>'[9]15 Yr. Cash Flow'!#REF!</f>
        <v>#REF!</v>
      </c>
      <c r="VWE9" s="354" t="e">
        <f>'[9]15 Yr. Cash Flow'!#REF!</f>
        <v>#REF!</v>
      </c>
      <c r="VWG9" s="354" t="e">
        <f>'[9]15 Yr. Cash Flow'!#REF!</f>
        <v>#REF!</v>
      </c>
      <c r="VWI9" s="354" t="e">
        <f>'[9]15 Yr. Cash Flow'!#REF!</f>
        <v>#REF!</v>
      </c>
      <c r="VWK9" s="354" t="e">
        <f>'[9]15 Yr. Cash Flow'!#REF!</f>
        <v>#REF!</v>
      </c>
      <c r="VWM9" s="354" t="e">
        <f>'[9]15 Yr. Cash Flow'!#REF!</f>
        <v>#REF!</v>
      </c>
      <c r="VWO9" s="354" t="e">
        <f>'[9]15 Yr. Cash Flow'!#REF!</f>
        <v>#REF!</v>
      </c>
      <c r="VWQ9" s="354" t="e">
        <f>'[9]15 Yr. Cash Flow'!#REF!</f>
        <v>#REF!</v>
      </c>
      <c r="VWS9" s="354" t="e">
        <f>'[9]15 Yr. Cash Flow'!#REF!</f>
        <v>#REF!</v>
      </c>
      <c r="VWU9" s="354" t="e">
        <f>'[9]15 Yr. Cash Flow'!#REF!</f>
        <v>#REF!</v>
      </c>
      <c r="VWW9" s="354" t="e">
        <f>'[9]15 Yr. Cash Flow'!#REF!</f>
        <v>#REF!</v>
      </c>
      <c r="VWY9" s="354" t="e">
        <f>'[9]15 Yr. Cash Flow'!#REF!</f>
        <v>#REF!</v>
      </c>
      <c r="VXA9" s="354" t="e">
        <f>'[9]15 Yr. Cash Flow'!#REF!</f>
        <v>#REF!</v>
      </c>
      <c r="VXC9" s="354" t="e">
        <f>'[9]15 Yr. Cash Flow'!#REF!</f>
        <v>#REF!</v>
      </c>
      <c r="VXE9" s="354" t="e">
        <f>'[9]15 Yr. Cash Flow'!#REF!</f>
        <v>#REF!</v>
      </c>
      <c r="VXG9" s="354" t="e">
        <f>'[9]15 Yr. Cash Flow'!#REF!</f>
        <v>#REF!</v>
      </c>
      <c r="VXI9" s="354" t="e">
        <f>'[9]15 Yr. Cash Flow'!#REF!</f>
        <v>#REF!</v>
      </c>
      <c r="VXK9" s="354" t="e">
        <f>'[9]15 Yr. Cash Flow'!#REF!</f>
        <v>#REF!</v>
      </c>
      <c r="VXM9" s="354" t="e">
        <f>'[9]15 Yr. Cash Flow'!#REF!</f>
        <v>#REF!</v>
      </c>
      <c r="VXO9" s="354" t="e">
        <f>'[9]15 Yr. Cash Flow'!#REF!</f>
        <v>#REF!</v>
      </c>
      <c r="VXQ9" s="354" t="e">
        <f>'[9]15 Yr. Cash Flow'!#REF!</f>
        <v>#REF!</v>
      </c>
      <c r="VXS9" s="354" t="e">
        <f>'[9]15 Yr. Cash Flow'!#REF!</f>
        <v>#REF!</v>
      </c>
      <c r="VXU9" s="354" t="e">
        <f>'[9]15 Yr. Cash Flow'!#REF!</f>
        <v>#REF!</v>
      </c>
      <c r="VXW9" s="354" t="e">
        <f>'[9]15 Yr. Cash Flow'!#REF!</f>
        <v>#REF!</v>
      </c>
      <c r="VXY9" s="354" t="e">
        <f>'[9]15 Yr. Cash Flow'!#REF!</f>
        <v>#REF!</v>
      </c>
      <c r="VYA9" s="354" t="e">
        <f>'[9]15 Yr. Cash Flow'!#REF!</f>
        <v>#REF!</v>
      </c>
      <c r="VYC9" s="354" t="e">
        <f>'[9]15 Yr. Cash Flow'!#REF!</f>
        <v>#REF!</v>
      </c>
      <c r="VYE9" s="354" t="e">
        <f>'[9]15 Yr. Cash Flow'!#REF!</f>
        <v>#REF!</v>
      </c>
      <c r="VYG9" s="354" t="e">
        <f>'[9]15 Yr. Cash Flow'!#REF!</f>
        <v>#REF!</v>
      </c>
      <c r="VYI9" s="354" t="e">
        <f>'[9]15 Yr. Cash Flow'!#REF!</f>
        <v>#REF!</v>
      </c>
      <c r="VYK9" s="354" t="e">
        <f>'[9]15 Yr. Cash Flow'!#REF!</f>
        <v>#REF!</v>
      </c>
      <c r="VYM9" s="354" t="e">
        <f>'[9]15 Yr. Cash Flow'!#REF!</f>
        <v>#REF!</v>
      </c>
      <c r="VYO9" s="354" t="e">
        <f>'[9]15 Yr. Cash Flow'!#REF!</f>
        <v>#REF!</v>
      </c>
      <c r="VYQ9" s="354" t="e">
        <f>'[9]15 Yr. Cash Flow'!#REF!</f>
        <v>#REF!</v>
      </c>
      <c r="VYS9" s="354" t="e">
        <f>'[9]15 Yr. Cash Flow'!#REF!</f>
        <v>#REF!</v>
      </c>
      <c r="VYU9" s="354" t="e">
        <f>'[9]15 Yr. Cash Flow'!#REF!</f>
        <v>#REF!</v>
      </c>
      <c r="VYW9" s="354" t="e">
        <f>'[9]15 Yr. Cash Flow'!#REF!</f>
        <v>#REF!</v>
      </c>
      <c r="VYY9" s="354" t="e">
        <f>'[9]15 Yr. Cash Flow'!#REF!</f>
        <v>#REF!</v>
      </c>
      <c r="VZA9" s="354" t="e">
        <f>'[9]15 Yr. Cash Flow'!#REF!</f>
        <v>#REF!</v>
      </c>
      <c r="VZC9" s="354" t="e">
        <f>'[9]15 Yr. Cash Flow'!#REF!</f>
        <v>#REF!</v>
      </c>
      <c r="VZE9" s="354" t="e">
        <f>'[9]15 Yr. Cash Flow'!#REF!</f>
        <v>#REF!</v>
      </c>
      <c r="VZG9" s="354" t="e">
        <f>'[9]15 Yr. Cash Flow'!#REF!</f>
        <v>#REF!</v>
      </c>
      <c r="VZI9" s="354" t="e">
        <f>'[9]15 Yr. Cash Flow'!#REF!</f>
        <v>#REF!</v>
      </c>
      <c r="VZK9" s="354" t="e">
        <f>'[9]15 Yr. Cash Flow'!#REF!</f>
        <v>#REF!</v>
      </c>
      <c r="VZM9" s="354" t="e">
        <f>'[9]15 Yr. Cash Flow'!#REF!</f>
        <v>#REF!</v>
      </c>
      <c r="VZO9" s="354" t="e">
        <f>'[9]15 Yr. Cash Flow'!#REF!</f>
        <v>#REF!</v>
      </c>
      <c r="VZQ9" s="354" t="e">
        <f>'[9]15 Yr. Cash Flow'!#REF!</f>
        <v>#REF!</v>
      </c>
      <c r="VZS9" s="354" t="e">
        <f>'[9]15 Yr. Cash Flow'!#REF!</f>
        <v>#REF!</v>
      </c>
      <c r="VZU9" s="354" t="e">
        <f>'[9]15 Yr. Cash Flow'!#REF!</f>
        <v>#REF!</v>
      </c>
      <c r="VZW9" s="354" t="e">
        <f>'[9]15 Yr. Cash Flow'!#REF!</f>
        <v>#REF!</v>
      </c>
      <c r="VZY9" s="354" t="e">
        <f>'[9]15 Yr. Cash Flow'!#REF!</f>
        <v>#REF!</v>
      </c>
      <c r="WAA9" s="354" t="e">
        <f>'[9]15 Yr. Cash Flow'!#REF!</f>
        <v>#REF!</v>
      </c>
      <c r="WAC9" s="354" t="e">
        <f>'[9]15 Yr. Cash Flow'!#REF!</f>
        <v>#REF!</v>
      </c>
      <c r="WAE9" s="354" t="e">
        <f>'[9]15 Yr. Cash Flow'!#REF!</f>
        <v>#REF!</v>
      </c>
      <c r="WAG9" s="354" t="e">
        <f>'[9]15 Yr. Cash Flow'!#REF!</f>
        <v>#REF!</v>
      </c>
      <c r="WAI9" s="354" t="e">
        <f>'[9]15 Yr. Cash Flow'!#REF!</f>
        <v>#REF!</v>
      </c>
      <c r="WAK9" s="354" t="e">
        <f>'[9]15 Yr. Cash Flow'!#REF!</f>
        <v>#REF!</v>
      </c>
      <c r="WAM9" s="354" t="e">
        <f>'[9]15 Yr. Cash Flow'!#REF!</f>
        <v>#REF!</v>
      </c>
      <c r="WAO9" s="354" t="e">
        <f>'[9]15 Yr. Cash Flow'!#REF!</f>
        <v>#REF!</v>
      </c>
      <c r="WAQ9" s="354" t="e">
        <f>'[9]15 Yr. Cash Flow'!#REF!</f>
        <v>#REF!</v>
      </c>
      <c r="WAS9" s="354" t="e">
        <f>'[9]15 Yr. Cash Flow'!#REF!</f>
        <v>#REF!</v>
      </c>
      <c r="WAU9" s="354" t="e">
        <f>'[9]15 Yr. Cash Flow'!#REF!</f>
        <v>#REF!</v>
      </c>
      <c r="WAW9" s="354" t="e">
        <f>'[9]15 Yr. Cash Flow'!#REF!</f>
        <v>#REF!</v>
      </c>
      <c r="WAY9" s="354" t="e">
        <f>'[9]15 Yr. Cash Flow'!#REF!</f>
        <v>#REF!</v>
      </c>
      <c r="WBA9" s="354" t="e">
        <f>'[9]15 Yr. Cash Flow'!#REF!</f>
        <v>#REF!</v>
      </c>
      <c r="WBC9" s="354" t="e">
        <f>'[9]15 Yr. Cash Flow'!#REF!</f>
        <v>#REF!</v>
      </c>
      <c r="WBE9" s="354" t="e">
        <f>'[9]15 Yr. Cash Flow'!#REF!</f>
        <v>#REF!</v>
      </c>
      <c r="WBG9" s="354" t="e">
        <f>'[9]15 Yr. Cash Flow'!#REF!</f>
        <v>#REF!</v>
      </c>
      <c r="WBI9" s="354" t="e">
        <f>'[9]15 Yr. Cash Flow'!#REF!</f>
        <v>#REF!</v>
      </c>
      <c r="WBK9" s="354" t="e">
        <f>'[9]15 Yr. Cash Flow'!#REF!</f>
        <v>#REF!</v>
      </c>
      <c r="WBM9" s="354" t="e">
        <f>'[9]15 Yr. Cash Flow'!#REF!</f>
        <v>#REF!</v>
      </c>
      <c r="WBO9" s="354" t="e">
        <f>'[9]15 Yr. Cash Flow'!#REF!</f>
        <v>#REF!</v>
      </c>
      <c r="WBQ9" s="354" t="e">
        <f>'[9]15 Yr. Cash Flow'!#REF!</f>
        <v>#REF!</v>
      </c>
      <c r="WBS9" s="354" t="e">
        <f>'[9]15 Yr. Cash Flow'!#REF!</f>
        <v>#REF!</v>
      </c>
      <c r="WBU9" s="354" t="e">
        <f>'[9]15 Yr. Cash Flow'!#REF!</f>
        <v>#REF!</v>
      </c>
      <c r="WBW9" s="354" t="e">
        <f>'[9]15 Yr. Cash Flow'!#REF!</f>
        <v>#REF!</v>
      </c>
      <c r="WBY9" s="354" t="e">
        <f>'[9]15 Yr. Cash Flow'!#REF!</f>
        <v>#REF!</v>
      </c>
      <c r="WCA9" s="354" t="e">
        <f>'[9]15 Yr. Cash Flow'!#REF!</f>
        <v>#REF!</v>
      </c>
      <c r="WCC9" s="354" t="e">
        <f>'[9]15 Yr. Cash Flow'!#REF!</f>
        <v>#REF!</v>
      </c>
      <c r="WCE9" s="354" t="e">
        <f>'[9]15 Yr. Cash Flow'!#REF!</f>
        <v>#REF!</v>
      </c>
      <c r="WCG9" s="354" t="e">
        <f>'[9]15 Yr. Cash Flow'!#REF!</f>
        <v>#REF!</v>
      </c>
      <c r="WCI9" s="354" t="e">
        <f>'[9]15 Yr. Cash Flow'!#REF!</f>
        <v>#REF!</v>
      </c>
      <c r="WCK9" s="354" t="e">
        <f>'[9]15 Yr. Cash Flow'!#REF!</f>
        <v>#REF!</v>
      </c>
      <c r="WCM9" s="354" t="e">
        <f>'[9]15 Yr. Cash Flow'!#REF!</f>
        <v>#REF!</v>
      </c>
      <c r="WCO9" s="354" t="e">
        <f>'[9]15 Yr. Cash Flow'!#REF!</f>
        <v>#REF!</v>
      </c>
      <c r="WCQ9" s="354" t="e">
        <f>'[9]15 Yr. Cash Flow'!#REF!</f>
        <v>#REF!</v>
      </c>
      <c r="WCS9" s="354" t="e">
        <f>'[9]15 Yr. Cash Flow'!#REF!</f>
        <v>#REF!</v>
      </c>
      <c r="WCU9" s="354" t="e">
        <f>'[9]15 Yr. Cash Flow'!#REF!</f>
        <v>#REF!</v>
      </c>
      <c r="WCW9" s="354" t="e">
        <f>'[9]15 Yr. Cash Flow'!#REF!</f>
        <v>#REF!</v>
      </c>
      <c r="WCY9" s="354" t="e">
        <f>'[9]15 Yr. Cash Flow'!#REF!</f>
        <v>#REF!</v>
      </c>
      <c r="WDA9" s="354" t="e">
        <f>'[9]15 Yr. Cash Flow'!#REF!</f>
        <v>#REF!</v>
      </c>
      <c r="WDC9" s="354" t="e">
        <f>'[9]15 Yr. Cash Flow'!#REF!</f>
        <v>#REF!</v>
      </c>
      <c r="WDE9" s="354" t="e">
        <f>'[9]15 Yr. Cash Flow'!#REF!</f>
        <v>#REF!</v>
      </c>
      <c r="WDG9" s="354" t="e">
        <f>'[9]15 Yr. Cash Flow'!#REF!</f>
        <v>#REF!</v>
      </c>
      <c r="WDI9" s="354" t="e">
        <f>'[9]15 Yr. Cash Flow'!#REF!</f>
        <v>#REF!</v>
      </c>
      <c r="WDK9" s="354" t="e">
        <f>'[9]15 Yr. Cash Flow'!#REF!</f>
        <v>#REF!</v>
      </c>
      <c r="WDM9" s="354" t="e">
        <f>'[9]15 Yr. Cash Flow'!#REF!</f>
        <v>#REF!</v>
      </c>
      <c r="WDO9" s="354" t="e">
        <f>'[9]15 Yr. Cash Flow'!#REF!</f>
        <v>#REF!</v>
      </c>
      <c r="WDQ9" s="354" t="e">
        <f>'[9]15 Yr. Cash Flow'!#REF!</f>
        <v>#REF!</v>
      </c>
      <c r="WDS9" s="354" t="e">
        <f>'[9]15 Yr. Cash Flow'!#REF!</f>
        <v>#REF!</v>
      </c>
      <c r="WDU9" s="354" t="e">
        <f>'[9]15 Yr. Cash Flow'!#REF!</f>
        <v>#REF!</v>
      </c>
      <c r="WDW9" s="354" t="e">
        <f>'[9]15 Yr. Cash Flow'!#REF!</f>
        <v>#REF!</v>
      </c>
      <c r="WDY9" s="354" t="e">
        <f>'[9]15 Yr. Cash Flow'!#REF!</f>
        <v>#REF!</v>
      </c>
      <c r="WEA9" s="354" t="e">
        <f>'[9]15 Yr. Cash Flow'!#REF!</f>
        <v>#REF!</v>
      </c>
      <c r="WEC9" s="354" t="e">
        <f>'[9]15 Yr. Cash Flow'!#REF!</f>
        <v>#REF!</v>
      </c>
      <c r="WEE9" s="354" t="e">
        <f>'[9]15 Yr. Cash Flow'!#REF!</f>
        <v>#REF!</v>
      </c>
      <c r="WEG9" s="354" t="e">
        <f>'[9]15 Yr. Cash Flow'!#REF!</f>
        <v>#REF!</v>
      </c>
      <c r="WEI9" s="354" t="e">
        <f>'[9]15 Yr. Cash Flow'!#REF!</f>
        <v>#REF!</v>
      </c>
      <c r="WEK9" s="354" t="e">
        <f>'[9]15 Yr. Cash Flow'!#REF!</f>
        <v>#REF!</v>
      </c>
      <c r="WEM9" s="354" t="e">
        <f>'[9]15 Yr. Cash Flow'!#REF!</f>
        <v>#REF!</v>
      </c>
      <c r="WEO9" s="354" t="e">
        <f>'[9]15 Yr. Cash Flow'!#REF!</f>
        <v>#REF!</v>
      </c>
      <c r="WEQ9" s="354" t="e">
        <f>'[9]15 Yr. Cash Flow'!#REF!</f>
        <v>#REF!</v>
      </c>
      <c r="WES9" s="354" t="e">
        <f>'[9]15 Yr. Cash Flow'!#REF!</f>
        <v>#REF!</v>
      </c>
      <c r="WEU9" s="354" t="e">
        <f>'[9]15 Yr. Cash Flow'!#REF!</f>
        <v>#REF!</v>
      </c>
      <c r="WEW9" s="354" t="e">
        <f>'[9]15 Yr. Cash Flow'!#REF!</f>
        <v>#REF!</v>
      </c>
      <c r="WEY9" s="354" t="e">
        <f>'[9]15 Yr. Cash Flow'!#REF!</f>
        <v>#REF!</v>
      </c>
      <c r="WFA9" s="354" t="e">
        <f>'[9]15 Yr. Cash Flow'!#REF!</f>
        <v>#REF!</v>
      </c>
      <c r="WFC9" s="354" t="e">
        <f>'[9]15 Yr. Cash Flow'!#REF!</f>
        <v>#REF!</v>
      </c>
      <c r="WFE9" s="354" t="e">
        <f>'[9]15 Yr. Cash Flow'!#REF!</f>
        <v>#REF!</v>
      </c>
      <c r="WFG9" s="354" t="e">
        <f>'[9]15 Yr. Cash Flow'!#REF!</f>
        <v>#REF!</v>
      </c>
      <c r="WFI9" s="354" t="e">
        <f>'[9]15 Yr. Cash Flow'!#REF!</f>
        <v>#REF!</v>
      </c>
      <c r="WFK9" s="354" t="e">
        <f>'[9]15 Yr. Cash Flow'!#REF!</f>
        <v>#REF!</v>
      </c>
      <c r="WFM9" s="354" t="e">
        <f>'[9]15 Yr. Cash Flow'!#REF!</f>
        <v>#REF!</v>
      </c>
      <c r="WFO9" s="354" t="e">
        <f>'[9]15 Yr. Cash Flow'!#REF!</f>
        <v>#REF!</v>
      </c>
      <c r="WFQ9" s="354" t="e">
        <f>'[9]15 Yr. Cash Flow'!#REF!</f>
        <v>#REF!</v>
      </c>
      <c r="WFS9" s="354" t="e">
        <f>'[9]15 Yr. Cash Flow'!#REF!</f>
        <v>#REF!</v>
      </c>
      <c r="WFU9" s="354" t="e">
        <f>'[9]15 Yr. Cash Flow'!#REF!</f>
        <v>#REF!</v>
      </c>
      <c r="WFW9" s="354" t="e">
        <f>'[9]15 Yr. Cash Flow'!#REF!</f>
        <v>#REF!</v>
      </c>
      <c r="WFY9" s="354" t="e">
        <f>'[9]15 Yr. Cash Flow'!#REF!</f>
        <v>#REF!</v>
      </c>
      <c r="WGA9" s="354" t="e">
        <f>'[9]15 Yr. Cash Flow'!#REF!</f>
        <v>#REF!</v>
      </c>
      <c r="WGC9" s="354" t="e">
        <f>'[9]15 Yr. Cash Flow'!#REF!</f>
        <v>#REF!</v>
      </c>
      <c r="WGE9" s="354" t="e">
        <f>'[9]15 Yr. Cash Flow'!#REF!</f>
        <v>#REF!</v>
      </c>
      <c r="WGG9" s="354" t="e">
        <f>'[9]15 Yr. Cash Flow'!#REF!</f>
        <v>#REF!</v>
      </c>
      <c r="WGI9" s="354" t="e">
        <f>'[9]15 Yr. Cash Flow'!#REF!</f>
        <v>#REF!</v>
      </c>
      <c r="WGK9" s="354" t="e">
        <f>'[9]15 Yr. Cash Flow'!#REF!</f>
        <v>#REF!</v>
      </c>
      <c r="WGM9" s="354" t="e">
        <f>'[9]15 Yr. Cash Flow'!#REF!</f>
        <v>#REF!</v>
      </c>
      <c r="WGO9" s="354" t="e">
        <f>'[9]15 Yr. Cash Flow'!#REF!</f>
        <v>#REF!</v>
      </c>
      <c r="WGQ9" s="354" t="e">
        <f>'[9]15 Yr. Cash Flow'!#REF!</f>
        <v>#REF!</v>
      </c>
      <c r="WGS9" s="354" t="e">
        <f>'[9]15 Yr. Cash Flow'!#REF!</f>
        <v>#REF!</v>
      </c>
      <c r="WGU9" s="354" t="e">
        <f>'[9]15 Yr. Cash Flow'!#REF!</f>
        <v>#REF!</v>
      </c>
      <c r="WGW9" s="354" t="e">
        <f>'[9]15 Yr. Cash Flow'!#REF!</f>
        <v>#REF!</v>
      </c>
      <c r="WGY9" s="354" t="e">
        <f>'[9]15 Yr. Cash Flow'!#REF!</f>
        <v>#REF!</v>
      </c>
      <c r="WHA9" s="354" t="e">
        <f>'[9]15 Yr. Cash Flow'!#REF!</f>
        <v>#REF!</v>
      </c>
      <c r="WHC9" s="354" t="e">
        <f>'[9]15 Yr. Cash Flow'!#REF!</f>
        <v>#REF!</v>
      </c>
      <c r="WHE9" s="354" t="e">
        <f>'[9]15 Yr. Cash Flow'!#REF!</f>
        <v>#REF!</v>
      </c>
      <c r="WHG9" s="354" t="e">
        <f>'[9]15 Yr. Cash Flow'!#REF!</f>
        <v>#REF!</v>
      </c>
      <c r="WHI9" s="354" t="e">
        <f>'[9]15 Yr. Cash Flow'!#REF!</f>
        <v>#REF!</v>
      </c>
      <c r="WHK9" s="354" t="e">
        <f>'[9]15 Yr. Cash Flow'!#REF!</f>
        <v>#REF!</v>
      </c>
      <c r="WHM9" s="354" t="e">
        <f>'[9]15 Yr. Cash Flow'!#REF!</f>
        <v>#REF!</v>
      </c>
      <c r="WHO9" s="354" t="e">
        <f>'[9]15 Yr. Cash Flow'!#REF!</f>
        <v>#REF!</v>
      </c>
      <c r="WHQ9" s="354" t="e">
        <f>'[9]15 Yr. Cash Flow'!#REF!</f>
        <v>#REF!</v>
      </c>
      <c r="WHS9" s="354" t="e">
        <f>'[9]15 Yr. Cash Flow'!#REF!</f>
        <v>#REF!</v>
      </c>
      <c r="WHU9" s="354" t="e">
        <f>'[9]15 Yr. Cash Flow'!#REF!</f>
        <v>#REF!</v>
      </c>
      <c r="WHW9" s="354" t="e">
        <f>'[9]15 Yr. Cash Flow'!#REF!</f>
        <v>#REF!</v>
      </c>
      <c r="WHY9" s="354" t="e">
        <f>'[9]15 Yr. Cash Flow'!#REF!</f>
        <v>#REF!</v>
      </c>
      <c r="WIA9" s="354" t="e">
        <f>'[9]15 Yr. Cash Flow'!#REF!</f>
        <v>#REF!</v>
      </c>
      <c r="WIC9" s="354" t="e">
        <f>'[9]15 Yr. Cash Flow'!#REF!</f>
        <v>#REF!</v>
      </c>
      <c r="WIE9" s="354" t="e">
        <f>'[9]15 Yr. Cash Flow'!#REF!</f>
        <v>#REF!</v>
      </c>
      <c r="WIG9" s="354" t="e">
        <f>'[9]15 Yr. Cash Flow'!#REF!</f>
        <v>#REF!</v>
      </c>
      <c r="WII9" s="354" t="e">
        <f>'[9]15 Yr. Cash Flow'!#REF!</f>
        <v>#REF!</v>
      </c>
      <c r="WIK9" s="354" t="e">
        <f>'[9]15 Yr. Cash Flow'!#REF!</f>
        <v>#REF!</v>
      </c>
      <c r="WIM9" s="354" t="e">
        <f>'[9]15 Yr. Cash Flow'!#REF!</f>
        <v>#REF!</v>
      </c>
      <c r="WIO9" s="354" t="e">
        <f>'[9]15 Yr. Cash Flow'!#REF!</f>
        <v>#REF!</v>
      </c>
      <c r="WIQ9" s="354" t="e">
        <f>'[9]15 Yr. Cash Flow'!#REF!</f>
        <v>#REF!</v>
      </c>
      <c r="WIS9" s="354" t="e">
        <f>'[9]15 Yr. Cash Flow'!#REF!</f>
        <v>#REF!</v>
      </c>
      <c r="WIU9" s="354" t="e">
        <f>'[9]15 Yr. Cash Flow'!#REF!</f>
        <v>#REF!</v>
      </c>
      <c r="WIW9" s="354" t="e">
        <f>'[9]15 Yr. Cash Flow'!#REF!</f>
        <v>#REF!</v>
      </c>
      <c r="WIY9" s="354" t="e">
        <f>'[9]15 Yr. Cash Flow'!#REF!</f>
        <v>#REF!</v>
      </c>
      <c r="WJA9" s="354" t="e">
        <f>'[9]15 Yr. Cash Flow'!#REF!</f>
        <v>#REF!</v>
      </c>
      <c r="WJC9" s="354" t="e">
        <f>'[9]15 Yr. Cash Flow'!#REF!</f>
        <v>#REF!</v>
      </c>
      <c r="WJE9" s="354" t="e">
        <f>'[9]15 Yr. Cash Flow'!#REF!</f>
        <v>#REF!</v>
      </c>
      <c r="WJG9" s="354" t="e">
        <f>'[9]15 Yr. Cash Flow'!#REF!</f>
        <v>#REF!</v>
      </c>
      <c r="WJI9" s="354" t="e">
        <f>'[9]15 Yr. Cash Flow'!#REF!</f>
        <v>#REF!</v>
      </c>
      <c r="WJK9" s="354" t="e">
        <f>'[9]15 Yr. Cash Flow'!#REF!</f>
        <v>#REF!</v>
      </c>
      <c r="WJM9" s="354" t="e">
        <f>'[9]15 Yr. Cash Flow'!#REF!</f>
        <v>#REF!</v>
      </c>
      <c r="WJO9" s="354" t="e">
        <f>'[9]15 Yr. Cash Flow'!#REF!</f>
        <v>#REF!</v>
      </c>
      <c r="WJQ9" s="354" t="e">
        <f>'[9]15 Yr. Cash Flow'!#REF!</f>
        <v>#REF!</v>
      </c>
      <c r="WJS9" s="354" t="e">
        <f>'[9]15 Yr. Cash Flow'!#REF!</f>
        <v>#REF!</v>
      </c>
      <c r="WJU9" s="354" t="e">
        <f>'[9]15 Yr. Cash Flow'!#REF!</f>
        <v>#REF!</v>
      </c>
      <c r="WJW9" s="354" t="e">
        <f>'[9]15 Yr. Cash Flow'!#REF!</f>
        <v>#REF!</v>
      </c>
      <c r="WJY9" s="354" t="e">
        <f>'[9]15 Yr. Cash Flow'!#REF!</f>
        <v>#REF!</v>
      </c>
      <c r="WKA9" s="354" t="e">
        <f>'[9]15 Yr. Cash Flow'!#REF!</f>
        <v>#REF!</v>
      </c>
      <c r="WKC9" s="354" t="e">
        <f>'[9]15 Yr. Cash Flow'!#REF!</f>
        <v>#REF!</v>
      </c>
      <c r="WKE9" s="354" t="e">
        <f>'[9]15 Yr. Cash Flow'!#REF!</f>
        <v>#REF!</v>
      </c>
      <c r="WKG9" s="354" t="e">
        <f>'[9]15 Yr. Cash Flow'!#REF!</f>
        <v>#REF!</v>
      </c>
      <c r="WKI9" s="354" t="e">
        <f>'[9]15 Yr. Cash Flow'!#REF!</f>
        <v>#REF!</v>
      </c>
      <c r="WKK9" s="354" t="e">
        <f>'[9]15 Yr. Cash Flow'!#REF!</f>
        <v>#REF!</v>
      </c>
      <c r="WKM9" s="354" t="e">
        <f>'[9]15 Yr. Cash Flow'!#REF!</f>
        <v>#REF!</v>
      </c>
      <c r="WKO9" s="354" t="e">
        <f>'[9]15 Yr. Cash Flow'!#REF!</f>
        <v>#REF!</v>
      </c>
      <c r="WKQ9" s="354" t="e">
        <f>'[9]15 Yr. Cash Flow'!#REF!</f>
        <v>#REF!</v>
      </c>
      <c r="WKS9" s="354" t="e">
        <f>'[9]15 Yr. Cash Flow'!#REF!</f>
        <v>#REF!</v>
      </c>
      <c r="WKU9" s="354" t="e">
        <f>'[9]15 Yr. Cash Flow'!#REF!</f>
        <v>#REF!</v>
      </c>
      <c r="WKW9" s="354" t="e">
        <f>'[9]15 Yr. Cash Flow'!#REF!</f>
        <v>#REF!</v>
      </c>
      <c r="WKY9" s="354" t="e">
        <f>'[9]15 Yr. Cash Flow'!#REF!</f>
        <v>#REF!</v>
      </c>
      <c r="WLA9" s="354" t="e">
        <f>'[9]15 Yr. Cash Flow'!#REF!</f>
        <v>#REF!</v>
      </c>
      <c r="WLC9" s="354" t="e">
        <f>'[9]15 Yr. Cash Flow'!#REF!</f>
        <v>#REF!</v>
      </c>
      <c r="WLE9" s="354" t="e">
        <f>'[9]15 Yr. Cash Flow'!#REF!</f>
        <v>#REF!</v>
      </c>
      <c r="WLG9" s="354" t="e">
        <f>'[9]15 Yr. Cash Flow'!#REF!</f>
        <v>#REF!</v>
      </c>
      <c r="WLI9" s="354" t="e">
        <f>'[9]15 Yr. Cash Flow'!#REF!</f>
        <v>#REF!</v>
      </c>
      <c r="WLK9" s="354" t="e">
        <f>'[9]15 Yr. Cash Flow'!#REF!</f>
        <v>#REF!</v>
      </c>
      <c r="WLM9" s="354" t="e">
        <f>'[9]15 Yr. Cash Flow'!#REF!</f>
        <v>#REF!</v>
      </c>
      <c r="WLO9" s="354" t="e">
        <f>'[9]15 Yr. Cash Flow'!#REF!</f>
        <v>#REF!</v>
      </c>
      <c r="WLQ9" s="354" t="e">
        <f>'[9]15 Yr. Cash Flow'!#REF!</f>
        <v>#REF!</v>
      </c>
      <c r="WLS9" s="354" t="e">
        <f>'[9]15 Yr. Cash Flow'!#REF!</f>
        <v>#REF!</v>
      </c>
      <c r="WLU9" s="354" t="e">
        <f>'[9]15 Yr. Cash Flow'!#REF!</f>
        <v>#REF!</v>
      </c>
      <c r="WLW9" s="354" t="e">
        <f>'[9]15 Yr. Cash Flow'!#REF!</f>
        <v>#REF!</v>
      </c>
      <c r="WLY9" s="354" t="e">
        <f>'[9]15 Yr. Cash Flow'!#REF!</f>
        <v>#REF!</v>
      </c>
      <c r="WMA9" s="354" t="e">
        <f>'[9]15 Yr. Cash Flow'!#REF!</f>
        <v>#REF!</v>
      </c>
      <c r="WMC9" s="354" t="e">
        <f>'[9]15 Yr. Cash Flow'!#REF!</f>
        <v>#REF!</v>
      </c>
      <c r="WME9" s="354" t="e">
        <f>'[9]15 Yr. Cash Flow'!#REF!</f>
        <v>#REF!</v>
      </c>
      <c r="WMG9" s="354" t="e">
        <f>'[9]15 Yr. Cash Flow'!#REF!</f>
        <v>#REF!</v>
      </c>
      <c r="WMI9" s="354" t="e">
        <f>'[9]15 Yr. Cash Flow'!#REF!</f>
        <v>#REF!</v>
      </c>
      <c r="WMK9" s="354" t="e">
        <f>'[9]15 Yr. Cash Flow'!#REF!</f>
        <v>#REF!</v>
      </c>
      <c r="WMM9" s="354" t="e">
        <f>'[9]15 Yr. Cash Flow'!#REF!</f>
        <v>#REF!</v>
      </c>
      <c r="WMO9" s="354" t="e">
        <f>'[9]15 Yr. Cash Flow'!#REF!</f>
        <v>#REF!</v>
      </c>
      <c r="WMQ9" s="354" t="e">
        <f>'[9]15 Yr. Cash Flow'!#REF!</f>
        <v>#REF!</v>
      </c>
      <c r="WMS9" s="354" t="e">
        <f>'[9]15 Yr. Cash Flow'!#REF!</f>
        <v>#REF!</v>
      </c>
      <c r="WMU9" s="354" t="e">
        <f>'[9]15 Yr. Cash Flow'!#REF!</f>
        <v>#REF!</v>
      </c>
      <c r="WMW9" s="354" t="e">
        <f>'[9]15 Yr. Cash Flow'!#REF!</f>
        <v>#REF!</v>
      </c>
      <c r="WMY9" s="354" t="e">
        <f>'[9]15 Yr. Cash Flow'!#REF!</f>
        <v>#REF!</v>
      </c>
      <c r="WNA9" s="354" t="e">
        <f>'[9]15 Yr. Cash Flow'!#REF!</f>
        <v>#REF!</v>
      </c>
      <c r="WNC9" s="354" t="e">
        <f>'[9]15 Yr. Cash Flow'!#REF!</f>
        <v>#REF!</v>
      </c>
      <c r="WNE9" s="354" t="e">
        <f>'[9]15 Yr. Cash Flow'!#REF!</f>
        <v>#REF!</v>
      </c>
      <c r="WNG9" s="354" t="e">
        <f>'[9]15 Yr. Cash Flow'!#REF!</f>
        <v>#REF!</v>
      </c>
      <c r="WNI9" s="354" t="e">
        <f>'[9]15 Yr. Cash Flow'!#REF!</f>
        <v>#REF!</v>
      </c>
      <c r="WNK9" s="354" t="e">
        <f>'[9]15 Yr. Cash Flow'!#REF!</f>
        <v>#REF!</v>
      </c>
      <c r="WNM9" s="354" t="e">
        <f>'[9]15 Yr. Cash Flow'!#REF!</f>
        <v>#REF!</v>
      </c>
      <c r="WNO9" s="354" t="e">
        <f>'[9]15 Yr. Cash Flow'!#REF!</f>
        <v>#REF!</v>
      </c>
      <c r="WNQ9" s="354" t="e">
        <f>'[9]15 Yr. Cash Flow'!#REF!</f>
        <v>#REF!</v>
      </c>
      <c r="WNS9" s="354" t="e">
        <f>'[9]15 Yr. Cash Flow'!#REF!</f>
        <v>#REF!</v>
      </c>
      <c r="WNU9" s="354" t="e">
        <f>'[9]15 Yr. Cash Flow'!#REF!</f>
        <v>#REF!</v>
      </c>
      <c r="WNW9" s="354" t="e">
        <f>'[9]15 Yr. Cash Flow'!#REF!</f>
        <v>#REF!</v>
      </c>
      <c r="WNY9" s="354" t="e">
        <f>'[9]15 Yr. Cash Flow'!#REF!</f>
        <v>#REF!</v>
      </c>
      <c r="WOA9" s="354" t="e">
        <f>'[9]15 Yr. Cash Flow'!#REF!</f>
        <v>#REF!</v>
      </c>
      <c r="WOC9" s="354" t="e">
        <f>'[9]15 Yr. Cash Flow'!#REF!</f>
        <v>#REF!</v>
      </c>
      <c r="WOE9" s="354" t="e">
        <f>'[9]15 Yr. Cash Flow'!#REF!</f>
        <v>#REF!</v>
      </c>
      <c r="WOG9" s="354" t="e">
        <f>'[9]15 Yr. Cash Flow'!#REF!</f>
        <v>#REF!</v>
      </c>
      <c r="WOI9" s="354" t="e">
        <f>'[9]15 Yr. Cash Flow'!#REF!</f>
        <v>#REF!</v>
      </c>
      <c r="WOK9" s="354" t="e">
        <f>'[9]15 Yr. Cash Flow'!#REF!</f>
        <v>#REF!</v>
      </c>
      <c r="WOM9" s="354" t="e">
        <f>'[9]15 Yr. Cash Flow'!#REF!</f>
        <v>#REF!</v>
      </c>
      <c r="WOO9" s="354" t="e">
        <f>'[9]15 Yr. Cash Flow'!#REF!</f>
        <v>#REF!</v>
      </c>
      <c r="WOQ9" s="354" t="e">
        <f>'[9]15 Yr. Cash Flow'!#REF!</f>
        <v>#REF!</v>
      </c>
      <c r="WOS9" s="354" t="e">
        <f>'[9]15 Yr. Cash Flow'!#REF!</f>
        <v>#REF!</v>
      </c>
      <c r="WOU9" s="354" t="e">
        <f>'[9]15 Yr. Cash Flow'!#REF!</f>
        <v>#REF!</v>
      </c>
      <c r="WOW9" s="354" t="e">
        <f>'[9]15 Yr. Cash Flow'!#REF!</f>
        <v>#REF!</v>
      </c>
      <c r="WOY9" s="354" t="e">
        <f>'[9]15 Yr. Cash Flow'!#REF!</f>
        <v>#REF!</v>
      </c>
      <c r="WPA9" s="354" t="e">
        <f>'[9]15 Yr. Cash Flow'!#REF!</f>
        <v>#REF!</v>
      </c>
      <c r="WPC9" s="354" t="e">
        <f>'[9]15 Yr. Cash Flow'!#REF!</f>
        <v>#REF!</v>
      </c>
      <c r="WPE9" s="354" t="e">
        <f>'[9]15 Yr. Cash Flow'!#REF!</f>
        <v>#REF!</v>
      </c>
      <c r="WPG9" s="354" t="e">
        <f>'[9]15 Yr. Cash Flow'!#REF!</f>
        <v>#REF!</v>
      </c>
      <c r="WPI9" s="354" t="e">
        <f>'[9]15 Yr. Cash Flow'!#REF!</f>
        <v>#REF!</v>
      </c>
      <c r="WPK9" s="354" t="e">
        <f>'[9]15 Yr. Cash Flow'!#REF!</f>
        <v>#REF!</v>
      </c>
      <c r="WPM9" s="354" t="e">
        <f>'[9]15 Yr. Cash Flow'!#REF!</f>
        <v>#REF!</v>
      </c>
      <c r="WPO9" s="354" t="e">
        <f>'[9]15 Yr. Cash Flow'!#REF!</f>
        <v>#REF!</v>
      </c>
      <c r="WPQ9" s="354" t="e">
        <f>'[9]15 Yr. Cash Flow'!#REF!</f>
        <v>#REF!</v>
      </c>
      <c r="WPS9" s="354" t="e">
        <f>'[9]15 Yr. Cash Flow'!#REF!</f>
        <v>#REF!</v>
      </c>
      <c r="WPU9" s="354" t="e">
        <f>'[9]15 Yr. Cash Flow'!#REF!</f>
        <v>#REF!</v>
      </c>
      <c r="WPW9" s="354" t="e">
        <f>'[9]15 Yr. Cash Flow'!#REF!</f>
        <v>#REF!</v>
      </c>
      <c r="WPY9" s="354" t="e">
        <f>'[9]15 Yr. Cash Flow'!#REF!</f>
        <v>#REF!</v>
      </c>
      <c r="WQA9" s="354" t="e">
        <f>'[9]15 Yr. Cash Flow'!#REF!</f>
        <v>#REF!</v>
      </c>
      <c r="WQC9" s="354" t="e">
        <f>'[9]15 Yr. Cash Flow'!#REF!</f>
        <v>#REF!</v>
      </c>
      <c r="WQE9" s="354" t="e">
        <f>'[9]15 Yr. Cash Flow'!#REF!</f>
        <v>#REF!</v>
      </c>
      <c r="WQG9" s="354" t="e">
        <f>'[9]15 Yr. Cash Flow'!#REF!</f>
        <v>#REF!</v>
      </c>
      <c r="WQI9" s="354" t="e">
        <f>'[9]15 Yr. Cash Flow'!#REF!</f>
        <v>#REF!</v>
      </c>
      <c r="WQK9" s="354" t="e">
        <f>'[9]15 Yr. Cash Flow'!#REF!</f>
        <v>#REF!</v>
      </c>
      <c r="WQM9" s="354" t="e">
        <f>'[9]15 Yr. Cash Flow'!#REF!</f>
        <v>#REF!</v>
      </c>
      <c r="WQO9" s="354" t="e">
        <f>'[9]15 Yr. Cash Flow'!#REF!</f>
        <v>#REF!</v>
      </c>
      <c r="WQQ9" s="354" t="e">
        <f>'[9]15 Yr. Cash Flow'!#REF!</f>
        <v>#REF!</v>
      </c>
      <c r="WQS9" s="354" t="e">
        <f>'[9]15 Yr. Cash Flow'!#REF!</f>
        <v>#REF!</v>
      </c>
      <c r="WQU9" s="354" t="e">
        <f>'[9]15 Yr. Cash Flow'!#REF!</f>
        <v>#REF!</v>
      </c>
      <c r="WQW9" s="354" t="e">
        <f>'[9]15 Yr. Cash Flow'!#REF!</f>
        <v>#REF!</v>
      </c>
      <c r="WQY9" s="354" t="e">
        <f>'[9]15 Yr. Cash Flow'!#REF!</f>
        <v>#REF!</v>
      </c>
      <c r="WRA9" s="354" t="e">
        <f>'[9]15 Yr. Cash Flow'!#REF!</f>
        <v>#REF!</v>
      </c>
      <c r="WRC9" s="354" t="e">
        <f>'[9]15 Yr. Cash Flow'!#REF!</f>
        <v>#REF!</v>
      </c>
      <c r="WRE9" s="354" t="e">
        <f>'[9]15 Yr. Cash Flow'!#REF!</f>
        <v>#REF!</v>
      </c>
      <c r="WRG9" s="354" t="e">
        <f>'[9]15 Yr. Cash Flow'!#REF!</f>
        <v>#REF!</v>
      </c>
      <c r="WRI9" s="354" t="e">
        <f>'[9]15 Yr. Cash Flow'!#REF!</f>
        <v>#REF!</v>
      </c>
      <c r="WRK9" s="354" t="e">
        <f>'[9]15 Yr. Cash Flow'!#REF!</f>
        <v>#REF!</v>
      </c>
      <c r="WRM9" s="354" t="e">
        <f>'[9]15 Yr. Cash Flow'!#REF!</f>
        <v>#REF!</v>
      </c>
      <c r="WRO9" s="354" t="e">
        <f>'[9]15 Yr. Cash Flow'!#REF!</f>
        <v>#REF!</v>
      </c>
      <c r="WRQ9" s="354" t="e">
        <f>'[9]15 Yr. Cash Flow'!#REF!</f>
        <v>#REF!</v>
      </c>
      <c r="WRS9" s="354" t="e">
        <f>'[9]15 Yr. Cash Flow'!#REF!</f>
        <v>#REF!</v>
      </c>
      <c r="WRU9" s="354" t="e">
        <f>'[9]15 Yr. Cash Flow'!#REF!</f>
        <v>#REF!</v>
      </c>
      <c r="WRW9" s="354" t="e">
        <f>'[9]15 Yr. Cash Flow'!#REF!</f>
        <v>#REF!</v>
      </c>
      <c r="WRY9" s="354" t="e">
        <f>'[9]15 Yr. Cash Flow'!#REF!</f>
        <v>#REF!</v>
      </c>
      <c r="WSA9" s="354" t="e">
        <f>'[9]15 Yr. Cash Flow'!#REF!</f>
        <v>#REF!</v>
      </c>
      <c r="WSC9" s="354" t="e">
        <f>'[9]15 Yr. Cash Flow'!#REF!</f>
        <v>#REF!</v>
      </c>
      <c r="WSE9" s="354" t="e">
        <f>'[9]15 Yr. Cash Flow'!#REF!</f>
        <v>#REF!</v>
      </c>
      <c r="WSG9" s="354" t="e">
        <f>'[9]15 Yr. Cash Flow'!#REF!</f>
        <v>#REF!</v>
      </c>
      <c r="WSI9" s="354" t="e">
        <f>'[9]15 Yr. Cash Flow'!#REF!</f>
        <v>#REF!</v>
      </c>
      <c r="WSK9" s="354" t="e">
        <f>'[9]15 Yr. Cash Flow'!#REF!</f>
        <v>#REF!</v>
      </c>
      <c r="WSM9" s="354" t="e">
        <f>'[9]15 Yr. Cash Flow'!#REF!</f>
        <v>#REF!</v>
      </c>
      <c r="WSO9" s="354" t="e">
        <f>'[9]15 Yr. Cash Flow'!#REF!</f>
        <v>#REF!</v>
      </c>
      <c r="WSQ9" s="354" t="e">
        <f>'[9]15 Yr. Cash Flow'!#REF!</f>
        <v>#REF!</v>
      </c>
      <c r="WSS9" s="354" t="e">
        <f>'[9]15 Yr. Cash Flow'!#REF!</f>
        <v>#REF!</v>
      </c>
      <c r="WSU9" s="354" t="e">
        <f>'[9]15 Yr. Cash Flow'!#REF!</f>
        <v>#REF!</v>
      </c>
      <c r="WSW9" s="354" t="e">
        <f>'[9]15 Yr. Cash Flow'!#REF!</f>
        <v>#REF!</v>
      </c>
      <c r="WSY9" s="354" t="e">
        <f>'[9]15 Yr. Cash Flow'!#REF!</f>
        <v>#REF!</v>
      </c>
      <c r="WTA9" s="354" t="e">
        <f>'[9]15 Yr. Cash Flow'!#REF!</f>
        <v>#REF!</v>
      </c>
      <c r="WTC9" s="354" t="e">
        <f>'[9]15 Yr. Cash Flow'!#REF!</f>
        <v>#REF!</v>
      </c>
      <c r="WTE9" s="354" t="e">
        <f>'[9]15 Yr. Cash Flow'!#REF!</f>
        <v>#REF!</v>
      </c>
      <c r="WTG9" s="354" t="e">
        <f>'[9]15 Yr. Cash Flow'!#REF!</f>
        <v>#REF!</v>
      </c>
      <c r="WTI9" s="354" t="e">
        <f>'[9]15 Yr. Cash Flow'!#REF!</f>
        <v>#REF!</v>
      </c>
      <c r="WTK9" s="354" t="e">
        <f>'[9]15 Yr. Cash Flow'!#REF!</f>
        <v>#REF!</v>
      </c>
      <c r="WTM9" s="354" t="e">
        <f>'[9]15 Yr. Cash Flow'!#REF!</f>
        <v>#REF!</v>
      </c>
      <c r="WTO9" s="354" t="e">
        <f>'[9]15 Yr. Cash Flow'!#REF!</f>
        <v>#REF!</v>
      </c>
      <c r="WTQ9" s="354" t="e">
        <f>'[9]15 Yr. Cash Flow'!#REF!</f>
        <v>#REF!</v>
      </c>
      <c r="WTS9" s="354" t="e">
        <f>'[9]15 Yr. Cash Flow'!#REF!</f>
        <v>#REF!</v>
      </c>
      <c r="WTU9" s="354" t="e">
        <f>'[9]15 Yr. Cash Flow'!#REF!</f>
        <v>#REF!</v>
      </c>
      <c r="WTW9" s="354" t="e">
        <f>'[9]15 Yr. Cash Flow'!#REF!</f>
        <v>#REF!</v>
      </c>
      <c r="WTY9" s="354" t="e">
        <f>'[9]15 Yr. Cash Flow'!#REF!</f>
        <v>#REF!</v>
      </c>
      <c r="WUA9" s="354" t="e">
        <f>'[9]15 Yr. Cash Flow'!#REF!</f>
        <v>#REF!</v>
      </c>
      <c r="WUC9" s="354" t="e">
        <f>'[9]15 Yr. Cash Flow'!#REF!</f>
        <v>#REF!</v>
      </c>
      <c r="WUE9" s="354" t="e">
        <f>'[9]15 Yr. Cash Flow'!#REF!</f>
        <v>#REF!</v>
      </c>
      <c r="WUG9" s="354" t="e">
        <f>'[9]15 Yr. Cash Flow'!#REF!</f>
        <v>#REF!</v>
      </c>
      <c r="WUI9" s="354" t="e">
        <f>'[9]15 Yr. Cash Flow'!#REF!</f>
        <v>#REF!</v>
      </c>
      <c r="WUK9" s="354" t="e">
        <f>'[9]15 Yr. Cash Flow'!#REF!</f>
        <v>#REF!</v>
      </c>
      <c r="WUM9" s="354" t="e">
        <f>'[9]15 Yr. Cash Flow'!#REF!</f>
        <v>#REF!</v>
      </c>
      <c r="WUO9" s="354" t="e">
        <f>'[9]15 Yr. Cash Flow'!#REF!</f>
        <v>#REF!</v>
      </c>
      <c r="WUQ9" s="354" t="e">
        <f>'[9]15 Yr. Cash Flow'!#REF!</f>
        <v>#REF!</v>
      </c>
      <c r="WUS9" s="354" t="e">
        <f>'[9]15 Yr. Cash Flow'!#REF!</f>
        <v>#REF!</v>
      </c>
      <c r="WUU9" s="354" t="e">
        <f>'[9]15 Yr. Cash Flow'!#REF!</f>
        <v>#REF!</v>
      </c>
      <c r="WUW9" s="354" t="e">
        <f>'[9]15 Yr. Cash Flow'!#REF!</f>
        <v>#REF!</v>
      </c>
      <c r="WUY9" s="354" t="e">
        <f>'[9]15 Yr. Cash Flow'!#REF!</f>
        <v>#REF!</v>
      </c>
      <c r="WVA9" s="354" t="e">
        <f>'[9]15 Yr. Cash Flow'!#REF!</f>
        <v>#REF!</v>
      </c>
      <c r="WVC9" s="354" t="e">
        <f>'[9]15 Yr. Cash Flow'!#REF!</f>
        <v>#REF!</v>
      </c>
      <c r="WVE9" s="354" t="e">
        <f>'[9]15 Yr. Cash Flow'!#REF!</f>
        <v>#REF!</v>
      </c>
      <c r="WVG9" s="354" t="e">
        <f>'[9]15 Yr. Cash Flow'!#REF!</f>
        <v>#REF!</v>
      </c>
      <c r="WVI9" s="354" t="e">
        <f>'[9]15 Yr. Cash Flow'!#REF!</f>
        <v>#REF!</v>
      </c>
      <c r="WVK9" s="354" t="e">
        <f>'[9]15 Yr. Cash Flow'!#REF!</f>
        <v>#REF!</v>
      </c>
      <c r="WVM9" s="354" t="e">
        <f>'[9]15 Yr. Cash Flow'!#REF!</f>
        <v>#REF!</v>
      </c>
      <c r="WVO9" s="354" t="e">
        <f>'[9]15 Yr. Cash Flow'!#REF!</f>
        <v>#REF!</v>
      </c>
      <c r="WVQ9" s="354" t="e">
        <f>'[9]15 Yr. Cash Flow'!#REF!</f>
        <v>#REF!</v>
      </c>
      <c r="WVS9" s="354" t="e">
        <f>'[9]15 Yr. Cash Flow'!#REF!</f>
        <v>#REF!</v>
      </c>
      <c r="WVU9" s="354" t="e">
        <f>'[9]15 Yr. Cash Flow'!#REF!</f>
        <v>#REF!</v>
      </c>
      <c r="WVW9" s="354" t="e">
        <f>'[9]15 Yr. Cash Flow'!#REF!</f>
        <v>#REF!</v>
      </c>
      <c r="WVY9" s="354" t="e">
        <f>'[9]15 Yr. Cash Flow'!#REF!</f>
        <v>#REF!</v>
      </c>
      <c r="WWA9" s="354" t="e">
        <f>'[9]15 Yr. Cash Flow'!#REF!</f>
        <v>#REF!</v>
      </c>
      <c r="WWC9" s="354" t="e">
        <f>'[9]15 Yr. Cash Flow'!#REF!</f>
        <v>#REF!</v>
      </c>
      <c r="WWE9" s="354" t="e">
        <f>'[9]15 Yr. Cash Flow'!#REF!</f>
        <v>#REF!</v>
      </c>
      <c r="WWG9" s="354" t="e">
        <f>'[9]15 Yr. Cash Flow'!#REF!</f>
        <v>#REF!</v>
      </c>
      <c r="WWI9" s="354" t="e">
        <f>'[9]15 Yr. Cash Flow'!#REF!</f>
        <v>#REF!</v>
      </c>
      <c r="WWK9" s="354" t="e">
        <f>'[9]15 Yr. Cash Flow'!#REF!</f>
        <v>#REF!</v>
      </c>
      <c r="WWM9" s="354" t="e">
        <f>'[9]15 Yr. Cash Flow'!#REF!</f>
        <v>#REF!</v>
      </c>
      <c r="WWO9" s="354" t="e">
        <f>'[9]15 Yr. Cash Flow'!#REF!</f>
        <v>#REF!</v>
      </c>
      <c r="WWQ9" s="354" t="e">
        <f>'[9]15 Yr. Cash Flow'!#REF!</f>
        <v>#REF!</v>
      </c>
      <c r="WWS9" s="354" t="e">
        <f>'[9]15 Yr. Cash Flow'!#REF!</f>
        <v>#REF!</v>
      </c>
      <c r="WWU9" s="354" t="e">
        <f>'[9]15 Yr. Cash Flow'!#REF!</f>
        <v>#REF!</v>
      </c>
      <c r="WWW9" s="354" t="e">
        <f>'[9]15 Yr. Cash Flow'!#REF!</f>
        <v>#REF!</v>
      </c>
      <c r="WWY9" s="354" t="e">
        <f>'[9]15 Yr. Cash Flow'!#REF!</f>
        <v>#REF!</v>
      </c>
      <c r="WXA9" s="354" t="e">
        <f>'[9]15 Yr. Cash Flow'!#REF!</f>
        <v>#REF!</v>
      </c>
      <c r="WXC9" s="354" t="e">
        <f>'[9]15 Yr. Cash Flow'!#REF!</f>
        <v>#REF!</v>
      </c>
      <c r="WXE9" s="354" t="e">
        <f>'[9]15 Yr. Cash Flow'!#REF!</f>
        <v>#REF!</v>
      </c>
      <c r="WXG9" s="354" t="e">
        <f>'[9]15 Yr. Cash Flow'!#REF!</f>
        <v>#REF!</v>
      </c>
      <c r="WXI9" s="354" t="e">
        <f>'[9]15 Yr. Cash Flow'!#REF!</f>
        <v>#REF!</v>
      </c>
      <c r="WXK9" s="354" t="e">
        <f>'[9]15 Yr. Cash Flow'!#REF!</f>
        <v>#REF!</v>
      </c>
      <c r="WXM9" s="354" t="e">
        <f>'[9]15 Yr. Cash Flow'!#REF!</f>
        <v>#REF!</v>
      </c>
      <c r="WXO9" s="354" t="e">
        <f>'[9]15 Yr. Cash Flow'!#REF!</f>
        <v>#REF!</v>
      </c>
      <c r="WXQ9" s="354" t="e">
        <f>'[9]15 Yr. Cash Flow'!#REF!</f>
        <v>#REF!</v>
      </c>
      <c r="WXS9" s="354" t="e">
        <f>'[9]15 Yr. Cash Flow'!#REF!</f>
        <v>#REF!</v>
      </c>
      <c r="WXU9" s="354" t="e">
        <f>'[9]15 Yr. Cash Flow'!#REF!</f>
        <v>#REF!</v>
      </c>
      <c r="WXW9" s="354" t="e">
        <f>'[9]15 Yr. Cash Flow'!#REF!</f>
        <v>#REF!</v>
      </c>
      <c r="WXY9" s="354" t="e">
        <f>'[9]15 Yr. Cash Flow'!#REF!</f>
        <v>#REF!</v>
      </c>
      <c r="WYA9" s="354" t="e">
        <f>'[9]15 Yr. Cash Flow'!#REF!</f>
        <v>#REF!</v>
      </c>
      <c r="WYC9" s="354" t="e">
        <f>'[9]15 Yr. Cash Flow'!#REF!</f>
        <v>#REF!</v>
      </c>
      <c r="WYE9" s="354" t="e">
        <f>'[9]15 Yr. Cash Flow'!#REF!</f>
        <v>#REF!</v>
      </c>
      <c r="WYG9" s="354" t="e">
        <f>'[9]15 Yr. Cash Flow'!#REF!</f>
        <v>#REF!</v>
      </c>
      <c r="WYI9" s="354" t="e">
        <f>'[9]15 Yr. Cash Flow'!#REF!</f>
        <v>#REF!</v>
      </c>
      <c r="WYK9" s="354" t="e">
        <f>'[9]15 Yr. Cash Flow'!#REF!</f>
        <v>#REF!</v>
      </c>
      <c r="WYM9" s="354" t="e">
        <f>'[9]15 Yr. Cash Flow'!#REF!</f>
        <v>#REF!</v>
      </c>
      <c r="WYO9" s="354" t="e">
        <f>'[9]15 Yr. Cash Flow'!#REF!</f>
        <v>#REF!</v>
      </c>
      <c r="WYQ9" s="354" t="e">
        <f>'[9]15 Yr. Cash Flow'!#REF!</f>
        <v>#REF!</v>
      </c>
      <c r="WYS9" s="354" t="e">
        <f>'[9]15 Yr. Cash Flow'!#REF!</f>
        <v>#REF!</v>
      </c>
      <c r="WYU9" s="354" t="e">
        <f>'[9]15 Yr. Cash Flow'!#REF!</f>
        <v>#REF!</v>
      </c>
      <c r="WYW9" s="354" t="e">
        <f>'[9]15 Yr. Cash Flow'!#REF!</f>
        <v>#REF!</v>
      </c>
      <c r="WYY9" s="354" t="e">
        <f>'[9]15 Yr. Cash Flow'!#REF!</f>
        <v>#REF!</v>
      </c>
      <c r="WZA9" s="354" t="e">
        <f>'[9]15 Yr. Cash Flow'!#REF!</f>
        <v>#REF!</v>
      </c>
      <c r="WZC9" s="354" t="e">
        <f>'[9]15 Yr. Cash Flow'!#REF!</f>
        <v>#REF!</v>
      </c>
      <c r="WZE9" s="354" t="e">
        <f>'[9]15 Yr. Cash Flow'!#REF!</f>
        <v>#REF!</v>
      </c>
      <c r="WZG9" s="354" t="e">
        <f>'[9]15 Yr. Cash Flow'!#REF!</f>
        <v>#REF!</v>
      </c>
      <c r="WZI9" s="354" t="e">
        <f>'[9]15 Yr. Cash Flow'!#REF!</f>
        <v>#REF!</v>
      </c>
      <c r="WZK9" s="354" t="e">
        <f>'[9]15 Yr. Cash Flow'!#REF!</f>
        <v>#REF!</v>
      </c>
      <c r="WZM9" s="354" t="e">
        <f>'[9]15 Yr. Cash Flow'!#REF!</f>
        <v>#REF!</v>
      </c>
      <c r="WZO9" s="354" t="e">
        <f>'[9]15 Yr. Cash Flow'!#REF!</f>
        <v>#REF!</v>
      </c>
      <c r="WZQ9" s="354" t="e">
        <f>'[9]15 Yr. Cash Flow'!#REF!</f>
        <v>#REF!</v>
      </c>
      <c r="WZS9" s="354" t="e">
        <f>'[9]15 Yr. Cash Flow'!#REF!</f>
        <v>#REF!</v>
      </c>
      <c r="WZU9" s="354" t="e">
        <f>'[9]15 Yr. Cash Flow'!#REF!</f>
        <v>#REF!</v>
      </c>
      <c r="WZW9" s="354" t="e">
        <f>'[9]15 Yr. Cash Flow'!#REF!</f>
        <v>#REF!</v>
      </c>
      <c r="WZY9" s="354" t="e">
        <f>'[9]15 Yr. Cash Flow'!#REF!</f>
        <v>#REF!</v>
      </c>
      <c r="XAA9" s="354" t="e">
        <f>'[9]15 Yr. Cash Flow'!#REF!</f>
        <v>#REF!</v>
      </c>
      <c r="XAC9" s="354" t="e">
        <f>'[9]15 Yr. Cash Flow'!#REF!</f>
        <v>#REF!</v>
      </c>
      <c r="XAE9" s="354" t="e">
        <f>'[9]15 Yr. Cash Flow'!#REF!</f>
        <v>#REF!</v>
      </c>
      <c r="XAG9" s="354" t="e">
        <f>'[9]15 Yr. Cash Flow'!#REF!</f>
        <v>#REF!</v>
      </c>
      <c r="XAI9" s="354" t="e">
        <f>'[9]15 Yr. Cash Flow'!#REF!</f>
        <v>#REF!</v>
      </c>
      <c r="XAK9" s="354" t="e">
        <f>'[9]15 Yr. Cash Flow'!#REF!</f>
        <v>#REF!</v>
      </c>
      <c r="XAM9" s="354" t="e">
        <f>'[9]15 Yr. Cash Flow'!#REF!</f>
        <v>#REF!</v>
      </c>
      <c r="XAO9" s="354" t="e">
        <f>'[9]15 Yr. Cash Flow'!#REF!</f>
        <v>#REF!</v>
      </c>
      <c r="XAQ9" s="354" t="e">
        <f>'[9]15 Yr. Cash Flow'!#REF!</f>
        <v>#REF!</v>
      </c>
      <c r="XAS9" s="354" t="e">
        <f>'[9]15 Yr. Cash Flow'!#REF!</f>
        <v>#REF!</v>
      </c>
      <c r="XAU9" s="354" t="e">
        <f>'[9]15 Yr. Cash Flow'!#REF!</f>
        <v>#REF!</v>
      </c>
      <c r="XAW9" s="354" t="e">
        <f>'[9]15 Yr. Cash Flow'!#REF!</f>
        <v>#REF!</v>
      </c>
      <c r="XAY9" s="354" t="e">
        <f>'[9]15 Yr. Cash Flow'!#REF!</f>
        <v>#REF!</v>
      </c>
      <c r="XBA9" s="354" t="e">
        <f>'[9]15 Yr. Cash Flow'!#REF!</f>
        <v>#REF!</v>
      </c>
      <c r="XBC9" s="354" t="e">
        <f>'[9]15 Yr. Cash Flow'!#REF!</f>
        <v>#REF!</v>
      </c>
      <c r="XBE9" s="354" t="e">
        <f>'[9]15 Yr. Cash Flow'!#REF!</f>
        <v>#REF!</v>
      </c>
      <c r="XBG9" s="354" t="e">
        <f>'[9]15 Yr. Cash Flow'!#REF!</f>
        <v>#REF!</v>
      </c>
      <c r="XBI9" s="354" t="e">
        <f>'[9]15 Yr. Cash Flow'!#REF!</f>
        <v>#REF!</v>
      </c>
      <c r="XBK9" s="354" t="e">
        <f>'[9]15 Yr. Cash Flow'!#REF!</f>
        <v>#REF!</v>
      </c>
      <c r="XBM9" s="354" t="e">
        <f>'[9]15 Yr. Cash Flow'!#REF!</f>
        <v>#REF!</v>
      </c>
      <c r="XBO9" s="354" t="e">
        <f>'[9]15 Yr. Cash Flow'!#REF!</f>
        <v>#REF!</v>
      </c>
      <c r="XBQ9" s="354" t="e">
        <f>'[9]15 Yr. Cash Flow'!#REF!</f>
        <v>#REF!</v>
      </c>
      <c r="XBS9" s="354" t="e">
        <f>'[9]15 Yr. Cash Flow'!#REF!</f>
        <v>#REF!</v>
      </c>
      <c r="XBU9" s="354" t="e">
        <f>'[9]15 Yr. Cash Flow'!#REF!</f>
        <v>#REF!</v>
      </c>
      <c r="XBW9" s="354" t="e">
        <f>'[9]15 Yr. Cash Flow'!#REF!</f>
        <v>#REF!</v>
      </c>
      <c r="XBY9" s="354" t="e">
        <f>'[9]15 Yr. Cash Flow'!#REF!</f>
        <v>#REF!</v>
      </c>
      <c r="XCA9" s="354" t="e">
        <f>'[9]15 Yr. Cash Flow'!#REF!</f>
        <v>#REF!</v>
      </c>
      <c r="XCC9" s="354" t="e">
        <f>'[9]15 Yr. Cash Flow'!#REF!</f>
        <v>#REF!</v>
      </c>
      <c r="XCE9" s="354" t="e">
        <f>'[9]15 Yr. Cash Flow'!#REF!</f>
        <v>#REF!</v>
      </c>
      <c r="XCG9" s="354" t="e">
        <f>'[9]15 Yr. Cash Flow'!#REF!</f>
        <v>#REF!</v>
      </c>
      <c r="XCI9" s="354" t="e">
        <f>'[9]15 Yr. Cash Flow'!#REF!</f>
        <v>#REF!</v>
      </c>
      <c r="XCK9" s="354" t="e">
        <f>'[9]15 Yr. Cash Flow'!#REF!</f>
        <v>#REF!</v>
      </c>
      <c r="XCM9" s="354" t="e">
        <f>'[9]15 Yr. Cash Flow'!#REF!</f>
        <v>#REF!</v>
      </c>
      <c r="XCO9" s="354" t="e">
        <f>'[9]15 Yr. Cash Flow'!#REF!</f>
        <v>#REF!</v>
      </c>
      <c r="XCQ9" s="354" t="e">
        <f>'[9]15 Yr. Cash Flow'!#REF!</f>
        <v>#REF!</v>
      </c>
      <c r="XCS9" s="354" t="e">
        <f>'[9]15 Yr. Cash Flow'!#REF!</f>
        <v>#REF!</v>
      </c>
      <c r="XCU9" s="354" t="e">
        <f>'[9]15 Yr. Cash Flow'!#REF!</f>
        <v>#REF!</v>
      </c>
      <c r="XCW9" s="354" t="e">
        <f>'[9]15 Yr. Cash Flow'!#REF!</f>
        <v>#REF!</v>
      </c>
      <c r="XCY9" s="354" t="e">
        <f>'[9]15 Yr. Cash Flow'!#REF!</f>
        <v>#REF!</v>
      </c>
      <c r="XDA9" s="354" t="e">
        <f>'[9]15 Yr. Cash Flow'!#REF!</f>
        <v>#REF!</v>
      </c>
      <c r="XDC9" s="354" t="e">
        <f>'[9]15 Yr. Cash Flow'!#REF!</f>
        <v>#REF!</v>
      </c>
      <c r="XDE9" s="354" t="e">
        <f>'[9]15 Yr. Cash Flow'!#REF!</f>
        <v>#REF!</v>
      </c>
      <c r="XDG9" s="354" t="e">
        <f>'[9]15 Yr. Cash Flow'!#REF!</f>
        <v>#REF!</v>
      </c>
      <c r="XDI9" s="354" t="e">
        <f>'[9]15 Yr. Cash Flow'!#REF!</f>
        <v>#REF!</v>
      </c>
      <c r="XDK9" s="354" t="e">
        <f>'[9]15 Yr. Cash Flow'!#REF!</f>
        <v>#REF!</v>
      </c>
      <c r="XDM9" s="354" t="e">
        <f>'[9]15 Yr. Cash Flow'!#REF!</f>
        <v>#REF!</v>
      </c>
      <c r="XDO9" s="354" t="e">
        <f>'[9]15 Yr. Cash Flow'!#REF!</f>
        <v>#REF!</v>
      </c>
      <c r="XDQ9" s="354" t="e">
        <f>'[9]15 Yr. Cash Flow'!#REF!</f>
        <v>#REF!</v>
      </c>
      <c r="XDS9" s="354" t="e">
        <f>'[9]15 Yr. Cash Flow'!#REF!</f>
        <v>#REF!</v>
      </c>
      <c r="XDU9" s="354" t="e">
        <f>'[9]15 Yr. Cash Flow'!#REF!</f>
        <v>#REF!</v>
      </c>
      <c r="XDW9" s="354" t="e">
        <f>'[9]15 Yr. Cash Flow'!#REF!</f>
        <v>#REF!</v>
      </c>
      <c r="XDY9" s="354" t="e">
        <f>'[9]15 Yr. Cash Flow'!#REF!</f>
        <v>#REF!</v>
      </c>
      <c r="XEA9" s="354" t="e">
        <f>'[9]15 Yr. Cash Flow'!#REF!</f>
        <v>#REF!</v>
      </c>
      <c r="XEC9" s="354" t="e">
        <f>'[9]15 Yr. Cash Flow'!#REF!</f>
        <v>#REF!</v>
      </c>
      <c r="XEE9" s="354" t="e">
        <f>'[9]15 Yr. Cash Flow'!#REF!</f>
        <v>#REF!</v>
      </c>
      <c r="XEG9" s="354" t="e">
        <f>'[9]15 Yr. Cash Flow'!#REF!</f>
        <v>#REF!</v>
      </c>
      <c r="XEI9" s="354" t="e">
        <f>'[9]15 Yr. Cash Flow'!#REF!</f>
        <v>#REF!</v>
      </c>
      <c r="XEK9" s="354" t="e">
        <f>'[9]15 Yr. Cash Flow'!#REF!</f>
        <v>#REF!</v>
      </c>
      <c r="XEM9" s="354" t="e">
        <f>'[9]15 Yr. Cash Flow'!#REF!</f>
        <v>#REF!</v>
      </c>
      <c r="XEO9" s="354" t="e">
        <f>'[9]15 Yr. Cash Flow'!#REF!</f>
        <v>#REF!</v>
      </c>
      <c r="XEQ9" s="354" t="e">
        <f>'[9]15 Yr. Cash Flow'!#REF!</f>
        <v>#REF!</v>
      </c>
      <c r="XES9" s="354" t="e">
        <f>'[9]15 Yr. Cash Flow'!#REF!</f>
        <v>#REF!</v>
      </c>
      <c r="XEU9" s="354" t="e">
        <f>'[9]15 Yr. Cash Flow'!#REF!</f>
        <v>#REF!</v>
      </c>
      <c r="XEW9" s="354" t="e">
        <f>'[9]15 Yr. Cash Flow'!#REF!</f>
        <v>#REF!</v>
      </c>
      <c r="XEY9" s="354" t="e">
        <f>'[9]15 Yr. Cash Flow'!#REF!</f>
        <v>#REF!</v>
      </c>
      <c r="XFA9" s="354" t="e">
        <f>'[9]15 Yr. Cash Flow'!#REF!</f>
        <v>#REF!</v>
      </c>
      <c r="XFC9" s="354" t="e">
        <f>'[9]15 Yr. Cash Flow'!#REF!</f>
        <v>#REF!</v>
      </c>
    </row>
    <row r="10" spans="1:1023 1025:2047 2049:3071 3073:4095 4097:5119 5121:6143 6145:7167 7169:8191 8193:9215 9217:10239 10241:11263 11265:12287 12289:13311 13313:14335 14337:15359 15361:16383" s="339" customFormat="1" ht="14.25">
      <c r="A10" s="339" t="s">
        <v>296</v>
      </c>
      <c r="C10" s="374">
        <v>1.0249999999999999</v>
      </c>
      <c r="E10" s="357">
        <f>Application!Z815</f>
        <v>4080</v>
      </c>
      <c r="F10" s="357"/>
      <c r="G10" s="357">
        <f>E10*$C$10</f>
        <v>4182</v>
      </c>
      <c r="H10" s="357"/>
      <c r="I10" s="357">
        <f>G10*$C$10</f>
        <v>4286.5499999999993</v>
      </c>
      <c r="J10" s="357"/>
      <c r="K10" s="357">
        <f>I10*$C$10</f>
        <v>4393.713749999999</v>
      </c>
      <c r="L10" s="357"/>
      <c r="M10" s="357">
        <f>K10*$C$10</f>
        <v>4503.5565937499987</v>
      </c>
      <c r="N10" s="357"/>
      <c r="O10" s="357">
        <f>M10*$C$10</f>
        <v>4616.1455085937487</v>
      </c>
      <c r="P10" s="357"/>
      <c r="Q10" s="357">
        <f>O10*$C$10</f>
        <v>4731.5491463085918</v>
      </c>
      <c r="R10" s="357"/>
      <c r="S10" s="357">
        <f>Q10*$C$10</f>
        <v>4849.8378749663061</v>
      </c>
      <c r="T10" s="357"/>
      <c r="U10" s="357">
        <f>S10*$C$10</f>
        <v>4971.0838218404633</v>
      </c>
      <c r="V10" s="357"/>
      <c r="W10" s="357">
        <f>U10*$C$10</f>
        <v>5095.3609173864743</v>
      </c>
      <c r="X10" s="357"/>
      <c r="Y10" s="357">
        <f>W10*$C$10</f>
        <v>5222.7449403211358</v>
      </c>
      <c r="Z10" s="357"/>
      <c r="AA10" s="357">
        <f>Y10*$C$10</f>
        <v>5353.3135638291633</v>
      </c>
      <c r="AB10" s="357"/>
      <c r="AC10" s="357">
        <f>AA10*$C$10</f>
        <v>5487.1464029248918</v>
      </c>
      <c r="AD10" s="357"/>
      <c r="AE10" s="357">
        <f>AC10*$C$10</f>
        <v>5624.3250629980139</v>
      </c>
      <c r="AF10" s="357"/>
      <c r="AG10" s="357">
        <f>AE10*$C$10</f>
        <v>5764.9331895729638</v>
      </c>
    </row>
    <row r="11" spans="1:1023 1025:2047 2049:3071 3073:4095 4097:5119 5121:6143 6145:7167 7169:8191 8193:9215 9217:10239 10241:11263 11265:12287 12289:13311 13313:14335 14337:15359 15361:16383" s="339" customFormat="1" ht="14.25">
      <c r="B11" s="339" t="s">
        <v>901</v>
      </c>
      <c r="C11" s="375">
        <f>IF(Application!$D$210="Special Needs",0.1,0.05)</f>
        <v>0.1</v>
      </c>
      <c r="E11" s="373">
        <f>-E10*$C$11</f>
        <v>-408</v>
      </c>
      <c r="F11" s="356"/>
      <c r="G11" s="373">
        <f>-G10*$C$11</f>
        <v>-418.20000000000005</v>
      </c>
      <c r="H11" s="356"/>
      <c r="I11" s="373">
        <f>-I10*$C$11</f>
        <v>-428.65499999999997</v>
      </c>
      <c r="J11" s="356"/>
      <c r="K11" s="373">
        <f>-K10*$C$11</f>
        <v>-439.37137499999994</v>
      </c>
      <c r="L11" s="356"/>
      <c r="M11" s="373">
        <f>-M10*$C$11</f>
        <v>-450.3556593749999</v>
      </c>
      <c r="N11" s="356"/>
      <c r="O11" s="373">
        <f>-O10*$C$11</f>
        <v>-461.6145508593749</v>
      </c>
      <c r="P11" s="356"/>
      <c r="Q11" s="373">
        <f>-Q10*$C$11</f>
        <v>-473.1549146308592</v>
      </c>
      <c r="R11" s="356"/>
      <c r="S11" s="373">
        <f>-S10*$C$11</f>
        <v>-484.98378749663061</v>
      </c>
      <c r="T11" s="356"/>
      <c r="U11" s="373">
        <f>-U10*$C$11</f>
        <v>-497.10838218404638</v>
      </c>
      <c r="V11" s="356"/>
      <c r="W11" s="373">
        <f>-W10*$C$11</f>
        <v>-509.53609173864743</v>
      </c>
      <c r="X11" s="356"/>
      <c r="Y11" s="373">
        <f>-Y10*$C$11</f>
        <v>-522.27449403211358</v>
      </c>
      <c r="Z11" s="356"/>
      <c r="AA11" s="373">
        <f>-AA10*$C$11</f>
        <v>-535.3313563829164</v>
      </c>
      <c r="AB11" s="356"/>
      <c r="AC11" s="373">
        <f>-AC10*$C$11</f>
        <v>-548.71464029248921</v>
      </c>
      <c r="AD11" s="356"/>
      <c r="AE11" s="373">
        <f>-AE10*$C$11</f>
        <v>-562.43250629980139</v>
      </c>
      <c r="AF11" s="356"/>
      <c r="AG11" s="373">
        <f>-AG10*$C$11</f>
        <v>-576.49331895729642</v>
      </c>
    </row>
    <row r="12" spans="1:1023 1025:2047 2049:3071 3073:4095 4097:5119 5121:6143 6145:7167 7169:8191 8193:9215 9217:10239 10241:11263 11265:12287 12289:13311 13313:14335 14337:15359 15361:16383" s="358" customFormat="1" ht="15">
      <c r="A12" s="358" t="s">
        <v>922</v>
      </c>
      <c r="C12" s="349"/>
      <c r="E12" s="358">
        <f>SUM(E4:E11)</f>
        <v>746509.5071333854</v>
      </c>
      <c r="G12" s="358">
        <f>SUM(G4:G11)</f>
        <v>770645.30790142156</v>
      </c>
      <c r="I12" s="358">
        <f>SUM(I4:I11)</f>
        <v>790311.10180221067</v>
      </c>
      <c r="K12" s="358">
        <f>SUM(K4:K11)</f>
        <v>810509.86131175968</v>
      </c>
      <c r="M12" s="358">
        <f>SUM(M4:M11)</f>
        <v>831256.07663128548</v>
      </c>
      <c r="O12" s="358">
        <f>SUM(O4:O11)</f>
        <v>852564.63372762862</v>
      </c>
      <c r="Q12" s="358">
        <f>SUM(Q4:Q11)</f>
        <v>874450.82520328683</v>
      </c>
      <c r="S12" s="358">
        <f>SUM(S4:S11)</f>
        <v>896930.36146688845</v>
      </c>
      <c r="U12" s="358">
        <f>SUM(U4:U11)</f>
        <v>920019.38221246272</v>
      </c>
      <c r="W12" s="358">
        <f>SUM(W4:W11)</f>
        <v>943734.4682161063</v>
      </c>
      <c r="Y12" s="358">
        <f>SUM(Y4:Y11)</f>
        <v>968092.65345887467</v>
      </c>
      <c r="AA12" s="358">
        <f>SUM(AA4:AA11)</f>
        <v>993111.43758498714</v>
      </c>
      <c r="AC12" s="358">
        <f>SUM(AC4:AC11)</f>
        <v>1018808.7987046762</v>
      </c>
      <c r="AE12" s="358">
        <f>SUM(AE4:AE11)</f>
        <v>1045203.2065512869</v>
      </c>
      <c r="AG12" s="358">
        <f>SUM(AG4:AG11)</f>
        <v>1072313.6360024887</v>
      </c>
    </row>
    <row r="13" spans="1:1023 1025:2047 2049:3071 3073:4095 4097:5119 5121:6143 6145:7167 7169:8191 8193:9215 9217:10239 10241:11263 11265:12287 12289:13311 13313:14335 14337:15359 15361:16383">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1023 1025:2047 2049:3071 3073:4095 4097:5119 5121:6143 6145:7167 7169:8191 8193:9215 9217:10239 10241:11263 11265:12287 12289:13311 13313:14335 14337:15359 15361:16383" ht="15.75">
      <c r="A14" s="341" t="s">
        <v>902</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1023 1025:2047 2049:3071 3073:4095 4097:5119 5121:6143 6145:7167 7169:8191 8193:9215 9217:10239 10241:11263 11265:12287 12289:13311 13313:14335 14337:15359 15361:16383" s="339" customFormat="1" ht="14.25">
      <c r="A15" s="339" t="s">
        <v>903</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1023 1025:2047 2049:3071 3073:4095 4097:5119 5121:6143 6145:7167 7169:8191 8193:9215 9217:10239 10241:11263 11265:12287 12289:13311 13313:14335 14337:15359 15361:16383" s="354" customFormat="1" ht="14.25">
      <c r="A16" s="354" t="s">
        <v>904</v>
      </c>
      <c r="C16" s="369"/>
      <c r="E16" s="354">
        <f>Application!W845</f>
        <v>33364</v>
      </c>
      <c r="G16" s="354">
        <f>E16*$C$15</f>
        <v>34531.74</v>
      </c>
      <c r="I16" s="354">
        <f>G16*$C$15</f>
        <v>35740.350899999998</v>
      </c>
      <c r="K16" s="354">
        <f>I16*$C$15</f>
        <v>36991.263181499991</v>
      </c>
      <c r="M16" s="354">
        <f>K16*$C$15</f>
        <v>38285.957392852491</v>
      </c>
      <c r="O16" s="354">
        <f>M16*$C$15</f>
        <v>39625.965901602329</v>
      </c>
      <c r="Q16" s="354">
        <f>O16*$C$15</f>
        <v>41012.874708158408</v>
      </c>
      <c r="S16" s="354">
        <f>Q16*$C$15</f>
        <v>42448.325322943951</v>
      </c>
      <c r="U16" s="354">
        <f>S16*$C$15</f>
        <v>43934.016709246986</v>
      </c>
      <c r="W16" s="354">
        <f>U16*$C$15</f>
        <v>45471.707294070628</v>
      </c>
      <c r="Y16" s="354">
        <f>W16*$C$15</f>
        <v>47063.217049363098</v>
      </c>
      <c r="AA16" s="354">
        <f>Y16*$C$15</f>
        <v>48710.429646090801</v>
      </c>
      <c r="AC16" s="354">
        <f>AA16*$C$15</f>
        <v>50415.294683703978</v>
      </c>
      <c r="AE16" s="354">
        <f>AC16*$C$15</f>
        <v>52179.829997633613</v>
      </c>
      <c r="AG16" s="354">
        <f>AE16*$C$15</f>
        <v>54006.124047550788</v>
      </c>
    </row>
    <row r="17" spans="1:33" s="339" customFormat="1" ht="14.25">
      <c r="A17" s="339" t="s">
        <v>354</v>
      </c>
      <c r="C17" s="368"/>
      <c r="E17" s="357">
        <f>Application!W847</f>
        <v>78120</v>
      </c>
      <c r="F17" s="357"/>
      <c r="G17" s="357">
        <f t="shared" ref="G17:AG22" si="0">E17*$C$15</f>
        <v>80854.2</v>
      </c>
      <c r="H17" s="357"/>
      <c r="I17" s="357">
        <f t="shared" si="0"/>
        <v>83684.096999999994</v>
      </c>
      <c r="J17" s="357"/>
      <c r="K17" s="357">
        <f t="shared" si="0"/>
        <v>86613.040394999989</v>
      </c>
      <c r="L17" s="357"/>
      <c r="M17" s="357">
        <f t="shared" si="0"/>
        <v>89644.496808824988</v>
      </c>
      <c r="N17" s="357"/>
      <c r="O17" s="357">
        <f t="shared" si="0"/>
        <v>92782.054197133853</v>
      </c>
      <c r="P17" s="357"/>
      <c r="Q17" s="357">
        <f t="shared" si="0"/>
        <v>96029.426094033537</v>
      </c>
      <c r="R17" s="357"/>
      <c r="S17" s="357">
        <f t="shared" si="0"/>
        <v>99390.456007324698</v>
      </c>
      <c r="T17" s="357"/>
      <c r="U17" s="357">
        <f t="shared" si="0"/>
        <v>102869.12196758106</v>
      </c>
      <c r="V17" s="357"/>
      <c r="W17" s="357">
        <f t="shared" si="0"/>
        <v>106469.54123644638</v>
      </c>
      <c r="X17" s="357"/>
      <c r="Y17" s="357">
        <f t="shared" si="0"/>
        <v>110195.97517972199</v>
      </c>
      <c r="Z17" s="357"/>
      <c r="AA17" s="357">
        <f t="shared" si="0"/>
        <v>114052.83431101225</v>
      </c>
      <c r="AB17" s="357"/>
      <c r="AC17" s="357">
        <f t="shared" si="0"/>
        <v>118044.68351189767</v>
      </c>
      <c r="AD17" s="357"/>
      <c r="AE17" s="357">
        <f t="shared" si="0"/>
        <v>122176.24743481408</v>
      </c>
      <c r="AF17" s="357"/>
      <c r="AG17" s="357">
        <f t="shared" si="0"/>
        <v>126452.41609503256</v>
      </c>
    </row>
    <row r="18" spans="1:33" s="339" customFormat="1" ht="14.25">
      <c r="A18" s="339" t="s">
        <v>594</v>
      </c>
      <c r="C18" s="368"/>
      <c r="E18" s="357">
        <f>Application!W853</f>
        <v>73884</v>
      </c>
      <c r="F18" s="357"/>
      <c r="G18" s="357">
        <f t="shared" si="0"/>
        <v>76469.939999999988</v>
      </c>
      <c r="H18" s="357"/>
      <c r="I18" s="357">
        <f t="shared" si="0"/>
        <v>79146.387899999987</v>
      </c>
      <c r="J18" s="357"/>
      <c r="K18" s="357">
        <f t="shared" si="0"/>
        <v>81916.511476499974</v>
      </c>
      <c r="L18" s="357"/>
      <c r="M18" s="357">
        <f t="shared" si="0"/>
        <v>84783.589378177465</v>
      </c>
      <c r="N18" s="357"/>
      <c r="O18" s="357">
        <f t="shared" si="0"/>
        <v>87751.015006413669</v>
      </c>
      <c r="P18" s="357"/>
      <c r="Q18" s="357">
        <f t="shared" si="0"/>
        <v>90822.300531638146</v>
      </c>
      <c r="R18" s="357"/>
      <c r="S18" s="357">
        <f t="shared" si="0"/>
        <v>94001.08105024547</v>
      </c>
      <c r="T18" s="357"/>
      <c r="U18" s="357">
        <f t="shared" si="0"/>
        <v>97291.11888700405</v>
      </c>
      <c r="V18" s="357"/>
      <c r="W18" s="357">
        <f t="shared" si="0"/>
        <v>100696.30804804918</v>
      </c>
      <c r="X18" s="357"/>
      <c r="Y18" s="357">
        <f t="shared" si="0"/>
        <v>104220.6788297309</v>
      </c>
      <c r="Z18" s="357"/>
      <c r="AA18" s="357">
        <f t="shared" si="0"/>
        <v>107868.40258877147</v>
      </c>
      <c r="AB18" s="357"/>
      <c r="AC18" s="357">
        <f t="shared" si="0"/>
        <v>111643.79667937846</v>
      </c>
      <c r="AD18" s="357"/>
      <c r="AE18" s="357">
        <f t="shared" si="0"/>
        <v>115551.3295631567</v>
      </c>
      <c r="AF18" s="357"/>
      <c r="AG18" s="357">
        <f t="shared" si="0"/>
        <v>119595.62609786718</v>
      </c>
    </row>
    <row r="19" spans="1:33" s="339" customFormat="1" ht="14.25">
      <c r="A19" s="339" t="s">
        <v>905</v>
      </c>
      <c r="C19" s="368"/>
      <c r="E19" s="357">
        <f>Application!W860</f>
        <v>128368</v>
      </c>
      <c r="F19" s="357"/>
      <c r="G19" s="357">
        <f t="shared" si="0"/>
        <v>132860.87999999998</v>
      </c>
      <c r="H19" s="357"/>
      <c r="I19" s="357">
        <f t="shared" si="0"/>
        <v>137511.01079999996</v>
      </c>
      <c r="J19" s="357"/>
      <c r="K19" s="357">
        <f t="shared" si="0"/>
        <v>142323.89617799994</v>
      </c>
      <c r="L19" s="357"/>
      <c r="M19" s="357">
        <f t="shared" si="0"/>
        <v>147305.23254422992</v>
      </c>
      <c r="N19" s="357"/>
      <c r="O19" s="357">
        <f t="shared" si="0"/>
        <v>152460.91568327794</v>
      </c>
      <c r="P19" s="357"/>
      <c r="Q19" s="357">
        <f t="shared" si="0"/>
        <v>157797.04773219264</v>
      </c>
      <c r="R19" s="357"/>
      <c r="S19" s="357">
        <f t="shared" si="0"/>
        <v>163319.94440281938</v>
      </c>
      <c r="T19" s="357"/>
      <c r="U19" s="357">
        <f t="shared" si="0"/>
        <v>169036.14245691805</v>
      </c>
      <c r="V19" s="357"/>
      <c r="W19" s="357">
        <f t="shared" si="0"/>
        <v>174952.40744291016</v>
      </c>
      <c r="X19" s="357"/>
      <c r="Y19" s="357">
        <f t="shared" si="0"/>
        <v>181075.741703412</v>
      </c>
      <c r="Z19" s="357"/>
      <c r="AA19" s="357">
        <f t="shared" si="0"/>
        <v>187413.39266303141</v>
      </c>
      <c r="AB19" s="357"/>
      <c r="AC19" s="357">
        <f t="shared" si="0"/>
        <v>193972.8614062375</v>
      </c>
      <c r="AD19" s="357"/>
      <c r="AE19" s="357">
        <f t="shared" si="0"/>
        <v>200761.91155545579</v>
      </c>
      <c r="AF19" s="357"/>
      <c r="AG19" s="357">
        <f t="shared" si="0"/>
        <v>207788.57845989673</v>
      </c>
    </row>
    <row r="20" spans="1:33" s="339" customFormat="1" ht="14.25">
      <c r="A20" s="339" t="s">
        <v>160</v>
      </c>
      <c r="C20" s="368"/>
      <c r="E20" s="357">
        <f>Application!W861</f>
        <v>26590</v>
      </c>
      <c r="F20" s="357"/>
      <c r="G20" s="357">
        <f t="shared" si="0"/>
        <v>27520.649999999998</v>
      </c>
      <c r="H20" s="357"/>
      <c r="I20" s="357">
        <f t="shared" si="0"/>
        <v>28483.872749999995</v>
      </c>
      <c r="J20" s="357"/>
      <c r="K20" s="357">
        <f t="shared" si="0"/>
        <v>29480.808296249994</v>
      </c>
      <c r="L20" s="357"/>
      <c r="M20" s="357">
        <f t="shared" si="0"/>
        <v>30512.636586618741</v>
      </c>
      <c r="N20" s="357"/>
      <c r="O20" s="357">
        <f t="shared" si="0"/>
        <v>31580.578867150394</v>
      </c>
      <c r="P20" s="357"/>
      <c r="Q20" s="357">
        <f t="shared" si="0"/>
        <v>32685.899127500656</v>
      </c>
      <c r="R20" s="357"/>
      <c r="S20" s="357">
        <f t="shared" si="0"/>
        <v>33829.905596963174</v>
      </c>
      <c r="T20" s="357"/>
      <c r="U20" s="357">
        <f t="shared" si="0"/>
        <v>35013.952292856884</v>
      </c>
      <c r="V20" s="357"/>
      <c r="W20" s="357">
        <f t="shared" si="0"/>
        <v>36239.440623106871</v>
      </c>
      <c r="X20" s="357"/>
      <c r="Y20" s="357">
        <f t="shared" si="0"/>
        <v>37507.82104491561</v>
      </c>
      <c r="Z20" s="357"/>
      <c r="AA20" s="357">
        <f t="shared" si="0"/>
        <v>38820.594781487656</v>
      </c>
      <c r="AB20" s="357"/>
      <c r="AC20" s="357">
        <f t="shared" si="0"/>
        <v>40179.315598839719</v>
      </c>
      <c r="AD20" s="357"/>
      <c r="AE20" s="357">
        <f t="shared" si="0"/>
        <v>41585.591644799104</v>
      </c>
      <c r="AF20" s="357"/>
      <c r="AG20" s="357">
        <f t="shared" si="0"/>
        <v>43041.087352367067</v>
      </c>
    </row>
    <row r="21" spans="1:33" s="339" customFormat="1" ht="14.25">
      <c r="A21" s="339" t="s">
        <v>409</v>
      </c>
      <c r="C21" s="368"/>
      <c r="E21" s="357">
        <f>Application!W870</f>
        <v>70740</v>
      </c>
      <c r="F21" s="357"/>
      <c r="G21" s="357">
        <f t="shared" si="0"/>
        <v>73215.899999999994</v>
      </c>
      <c r="H21" s="357"/>
      <c r="I21" s="357">
        <f t="shared" si="0"/>
        <v>75778.456499999986</v>
      </c>
      <c r="J21" s="357"/>
      <c r="K21" s="357">
        <f t="shared" si="0"/>
        <v>78430.702477499974</v>
      </c>
      <c r="L21" s="357"/>
      <c r="M21" s="357">
        <f t="shared" si="0"/>
        <v>81175.777064212467</v>
      </c>
      <c r="N21" s="357"/>
      <c r="O21" s="357">
        <f t="shared" si="0"/>
        <v>84016.929261459896</v>
      </c>
      <c r="P21" s="357"/>
      <c r="Q21" s="357">
        <f t="shared" si="0"/>
        <v>86957.521785610981</v>
      </c>
      <c r="R21" s="357"/>
      <c r="S21" s="357">
        <f t="shared" si="0"/>
        <v>90001.035048107355</v>
      </c>
      <c r="T21" s="357"/>
      <c r="U21" s="357">
        <f t="shared" si="0"/>
        <v>93151.071274791102</v>
      </c>
      <c r="V21" s="357"/>
      <c r="W21" s="357">
        <f t="shared" si="0"/>
        <v>96411.358769408776</v>
      </c>
      <c r="X21" s="357"/>
      <c r="Y21" s="357">
        <f t="shared" si="0"/>
        <v>99785.756326338073</v>
      </c>
      <c r="Z21" s="357"/>
      <c r="AA21" s="357">
        <f t="shared" si="0"/>
        <v>103278.2577977599</v>
      </c>
      <c r="AB21" s="357"/>
      <c r="AC21" s="357">
        <f t="shared" si="0"/>
        <v>106892.99682068148</v>
      </c>
      <c r="AD21" s="357"/>
      <c r="AE21" s="357">
        <f t="shared" si="0"/>
        <v>110634.25170940532</v>
      </c>
      <c r="AF21" s="357"/>
      <c r="AG21" s="357">
        <f t="shared" si="0"/>
        <v>114506.4505192345</v>
      </c>
    </row>
    <row r="22" spans="1:33" s="339" customFormat="1" ht="14.25">
      <c r="A22" s="361" t="s">
        <v>1041</v>
      </c>
      <c r="B22" s="361"/>
      <c r="C22" s="368"/>
      <c r="E22" s="367">
        <f>Application!W877</f>
        <v>3308</v>
      </c>
      <c r="F22" s="357"/>
      <c r="G22" s="367">
        <f t="shared" si="0"/>
        <v>3423.7799999999997</v>
      </c>
      <c r="H22" s="357"/>
      <c r="I22" s="367">
        <f t="shared" si="0"/>
        <v>3543.6122999999993</v>
      </c>
      <c r="J22" s="357"/>
      <c r="K22" s="367">
        <f t="shared" si="0"/>
        <v>3667.6387304999989</v>
      </c>
      <c r="L22" s="357"/>
      <c r="M22" s="367">
        <f t="shared" si="0"/>
        <v>3796.0060860674985</v>
      </c>
      <c r="N22" s="357"/>
      <c r="O22" s="367">
        <f t="shared" si="0"/>
        <v>3928.8662990798607</v>
      </c>
      <c r="P22" s="357"/>
      <c r="Q22" s="367">
        <f t="shared" si="0"/>
        <v>4066.3766195476555</v>
      </c>
      <c r="R22" s="357"/>
      <c r="S22" s="367">
        <f t="shared" si="0"/>
        <v>4208.6998012318236</v>
      </c>
      <c r="T22" s="357"/>
      <c r="U22" s="367">
        <f t="shared" si="0"/>
        <v>4356.0042942749369</v>
      </c>
      <c r="V22" s="357"/>
      <c r="W22" s="367">
        <f t="shared" si="0"/>
        <v>4508.4644445745589</v>
      </c>
      <c r="X22" s="357"/>
      <c r="Y22" s="367">
        <f t="shared" si="0"/>
        <v>4666.2607001346678</v>
      </c>
      <c r="Z22" s="357"/>
      <c r="AA22" s="367">
        <f t="shared" si="0"/>
        <v>4829.5798246393806</v>
      </c>
      <c r="AB22" s="357"/>
      <c r="AC22" s="367">
        <f t="shared" si="0"/>
        <v>4998.6151185017588</v>
      </c>
      <c r="AD22" s="357"/>
      <c r="AE22" s="367">
        <f t="shared" si="0"/>
        <v>5173.5666476493197</v>
      </c>
      <c r="AF22" s="357"/>
      <c r="AG22" s="367">
        <f t="shared" si="0"/>
        <v>5354.6414803170455</v>
      </c>
    </row>
    <row r="23" spans="1:33" s="358" customFormat="1" ht="15">
      <c r="A23" s="358" t="s">
        <v>906</v>
      </c>
      <c r="C23" s="368"/>
      <c r="E23" s="358">
        <f>SUM(E16:E22)</f>
        <v>414374</v>
      </c>
      <c r="G23" s="358">
        <f>SUM(G16:G22)</f>
        <v>428877.09000000008</v>
      </c>
      <c r="I23" s="358">
        <f>SUM(I16:I22)</f>
        <v>443887.78814999986</v>
      </c>
      <c r="K23" s="358">
        <f>SUM(K16:K22)</f>
        <v>459423.86073524988</v>
      </c>
      <c r="M23" s="358">
        <f>SUM(M16:M22)</f>
        <v>475503.69586098351</v>
      </c>
      <c r="O23" s="358">
        <f>SUM(O16:O22)</f>
        <v>492146.32521611796</v>
      </c>
      <c r="Q23" s="358">
        <f>SUM(Q16:Q22)</f>
        <v>509371.44659868203</v>
      </c>
      <c r="S23" s="358">
        <f>SUM(S16:S22)</f>
        <v>527199.4472296359</v>
      </c>
      <c r="U23" s="358">
        <f>SUM(U16:U22)</f>
        <v>545651.4278826731</v>
      </c>
      <c r="W23" s="358">
        <f>SUM(W16:W22)</f>
        <v>564749.22785856656</v>
      </c>
      <c r="Y23" s="358">
        <f>SUM(Y16:Y22)</f>
        <v>584515.45083361631</v>
      </c>
      <c r="AA23" s="358">
        <f>SUM(AA16:AA22)</f>
        <v>604973.49161279283</v>
      </c>
      <c r="AC23" s="358">
        <f>SUM(AC16:AC22)</f>
        <v>626147.56381924043</v>
      </c>
      <c r="AE23" s="358">
        <f>SUM(AE16:AE22)</f>
        <v>648062.72855291388</v>
      </c>
      <c r="AG23" s="358">
        <f>SUM(AG16:AG22)</f>
        <v>670744.92405226582</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2160</v>
      </c>
      <c r="C25" s="368"/>
      <c r="E25" s="1605"/>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c r="A27" s="339" t="s">
        <v>1354</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25">
      <c r="A28" s="339" t="s">
        <v>908</v>
      </c>
      <c r="C28" s="376">
        <v>1.0349999999999999</v>
      </c>
      <c r="E28" s="357">
        <f>Application!AC886</f>
        <v>95184</v>
      </c>
      <c r="F28" s="357"/>
      <c r="G28" s="357">
        <f>E28*$C$28</f>
        <v>98515.439999999988</v>
      </c>
      <c r="H28" s="357"/>
      <c r="I28" s="357">
        <f>G28*$C$28</f>
        <v>101963.48039999999</v>
      </c>
      <c r="J28" s="357"/>
      <c r="K28" s="357">
        <f>I28*$C$28</f>
        <v>105532.20221399998</v>
      </c>
      <c r="L28" s="357"/>
      <c r="M28" s="357">
        <f>K28*$C$28</f>
        <v>109225.82929148996</v>
      </c>
      <c r="N28" s="357"/>
      <c r="O28" s="357">
        <f>M28*$C$28</f>
        <v>113048.7333166921</v>
      </c>
      <c r="P28" s="357"/>
      <c r="Q28" s="357">
        <f>O28*$C$28</f>
        <v>117005.43898277632</v>
      </c>
      <c r="R28" s="357"/>
      <c r="S28" s="357">
        <f>Q28*$C$28</f>
        <v>121100.62934717348</v>
      </c>
      <c r="T28" s="357"/>
      <c r="U28" s="357">
        <f>S28*$C$28</f>
        <v>125339.15137432455</v>
      </c>
      <c r="V28" s="357"/>
      <c r="W28" s="357">
        <f>U28*$C$28</f>
        <v>129726.02167242589</v>
      </c>
      <c r="X28" s="357"/>
      <c r="Y28" s="357">
        <f>W28*$C$28</f>
        <v>134266.43243096079</v>
      </c>
      <c r="Z28" s="357"/>
      <c r="AA28" s="357">
        <f>Y28*$C$28</f>
        <v>138965.7575660444</v>
      </c>
      <c r="AB28" s="357"/>
      <c r="AC28" s="357">
        <f>AA28*$C$28</f>
        <v>143829.55908085595</v>
      </c>
      <c r="AD28" s="357"/>
      <c r="AE28" s="357">
        <f>AC28*$C$28</f>
        <v>148863.5936486859</v>
      </c>
      <c r="AF28" s="357"/>
      <c r="AG28" s="357">
        <f>AE28*$C$28</f>
        <v>154073.81942638991</v>
      </c>
    </row>
    <row r="29" spans="1:33" s="339" customFormat="1" ht="14.25">
      <c r="A29" s="339" t="s">
        <v>909</v>
      </c>
      <c r="C29" s="376"/>
      <c r="E29" s="357">
        <f>Application!AC887</f>
        <v>40800</v>
      </c>
      <c r="F29" s="357"/>
      <c r="G29" s="357">
        <f>$E$29</f>
        <v>40800</v>
      </c>
      <c r="H29" s="357"/>
      <c r="I29" s="357">
        <f>$E$29</f>
        <v>40800</v>
      </c>
      <c r="J29" s="357"/>
      <c r="K29" s="357">
        <f>$E$29</f>
        <v>40800</v>
      </c>
      <c r="L29" s="357"/>
      <c r="M29" s="357">
        <f>$E$29</f>
        <v>40800</v>
      </c>
      <c r="N29" s="357"/>
      <c r="O29" s="357">
        <f>$E$29</f>
        <v>40800</v>
      </c>
      <c r="P29" s="357"/>
      <c r="Q29" s="357">
        <f>$E$29</f>
        <v>40800</v>
      </c>
      <c r="R29" s="357"/>
      <c r="S29" s="357">
        <f>$E$29</f>
        <v>40800</v>
      </c>
      <c r="T29" s="357"/>
      <c r="U29" s="357">
        <f>$E$29</f>
        <v>40800</v>
      </c>
      <c r="V29" s="357"/>
      <c r="W29" s="357">
        <f>$E$29</f>
        <v>40800</v>
      </c>
      <c r="X29" s="357"/>
      <c r="Y29" s="357">
        <f>$E$29</f>
        <v>40800</v>
      </c>
      <c r="Z29" s="357"/>
      <c r="AA29" s="357">
        <f>$E$29</f>
        <v>40800</v>
      </c>
      <c r="AB29" s="357"/>
      <c r="AC29" s="357">
        <f>$E$29</f>
        <v>40800</v>
      </c>
      <c r="AD29" s="357"/>
      <c r="AE29" s="357">
        <f>$E$29</f>
        <v>40800</v>
      </c>
      <c r="AF29" s="357"/>
      <c r="AG29" s="357">
        <f>$E$29</f>
        <v>40800</v>
      </c>
    </row>
    <row r="30" spans="1:33" s="339" customFormat="1" ht="14.25">
      <c r="A30" s="339" t="s">
        <v>2158</v>
      </c>
      <c r="C30" s="374"/>
      <c r="E30" s="357">
        <f>Application!AC888</f>
        <v>27012.022799999999</v>
      </c>
      <c r="F30" s="357"/>
      <c r="G30" s="357">
        <f>$E$30</f>
        <v>27012.022799999999</v>
      </c>
      <c r="H30" s="357"/>
      <c r="I30" s="357">
        <f>$E$30</f>
        <v>27012.022799999999</v>
      </c>
      <c r="J30" s="357"/>
      <c r="K30" s="357">
        <f>$E$30</f>
        <v>27012.022799999999</v>
      </c>
      <c r="L30" s="357"/>
      <c r="M30" s="357">
        <f>$E$30</f>
        <v>27012.022799999999</v>
      </c>
      <c r="N30" s="357"/>
      <c r="O30" s="357">
        <f>$E$30</f>
        <v>27012.022799999999</v>
      </c>
      <c r="P30" s="357"/>
      <c r="Q30" s="357">
        <f>$E$30</f>
        <v>27012.022799999999</v>
      </c>
      <c r="R30" s="357"/>
      <c r="S30" s="357">
        <f>$E$30</f>
        <v>27012.022799999999</v>
      </c>
      <c r="T30" s="357"/>
      <c r="U30" s="357">
        <f>$E$30</f>
        <v>27012.022799999999</v>
      </c>
      <c r="V30" s="357"/>
      <c r="W30" s="357">
        <f>$E$30</f>
        <v>27012.022799999999</v>
      </c>
      <c r="X30" s="357"/>
      <c r="Y30" s="357">
        <f>$E$30</f>
        <v>27012.022799999999</v>
      </c>
      <c r="Z30" s="357"/>
      <c r="AA30" s="357">
        <f>$E$30</f>
        <v>27012.022799999999</v>
      </c>
      <c r="AB30" s="357"/>
      <c r="AC30" s="357">
        <f>$E$30</f>
        <v>27012.022799999999</v>
      </c>
      <c r="AD30" s="357"/>
      <c r="AE30" s="357">
        <f>$E$30</f>
        <v>27012.022799999999</v>
      </c>
      <c r="AF30" s="357"/>
      <c r="AG30" s="357">
        <f>$E$30</f>
        <v>27012.022799999999</v>
      </c>
    </row>
    <row r="31" spans="1:33" s="339" customFormat="1" ht="14.25">
      <c r="A31" s="339" t="s">
        <v>907</v>
      </c>
      <c r="C31" s="374">
        <v>1.02</v>
      </c>
      <c r="E31" s="357">
        <f>Application!AC889</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39" t="s">
        <v>2159</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A33" s="361" t="s">
        <v>2672</v>
      </c>
      <c r="B33" s="361"/>
      <c r="C33" s="492">
        <v>1.0349999999999999</v>
      </c>
      <c r="E33" s="357">
        <f>Application!AC891</f>
        <v>4000</v>
      </c>
      <c r="F33" s="357"/>
      <c r="G33" s="357">
        <f>E33*$C$33</f>
        <v>4140</v>
      </c>
      <c r="H33" s="357"/>
      <c r="I33" s="357">
        <f>G33*$C$33</f>
        <v>4284.8999999999996</v>
      </c>
      <c r="J33" s="357"/>
      <c r="K33" s="357">
        <f>I33*$C$33</f>
        <v>4434.8714999999993</v>
      </c>
      <c r="L33" s="357"/>
      <c r="M33" s="357">
        <f>K33*$C$33</f>
        <v>4590.0920024999987</v>
      </c>
      <c r="N33" s="357"/>
      <c r="O33" s="357">
        <f>M33*$C$33</f>
        <v>4750.7452225874986</v>
      </c>
      <c r="P33" s="357"/>
      <c r="Q33" s="357">
        <f>O33*$C$33</f>
        <v>4917.0213053780608</v>
      </c>
      <c r="R33" s="357"/>
      <c r="S33" s="357">
        <f>Q33*$C$33</f>
        <v>5089.1170510662923</v>
      </c>
      <c r="T33" s="357"/>
      <c r="U33" s="357">
        <f>S33*$C$33</f>
        <v>5267.2361478536122</v>
      </c>
      <c r="V33" s="357"/>
      <c r="W33" s="357">
        <f>U33*$C$33</f>
        <v>5451.5894130284878</v>
      </c>
      <c r="X33" s="357"/>
      <c r="Y33" s="357">
        <f>W33*$C$33</f>
        <v>5642.3950424844843</v>
      </c>
      <c r="Z33" s="357"/>
      <c r="AA33" s="357">
        <f>Y33*$C$33</f>
        <v>5839.8788689714411</v>
      </c>
      <c r="AB33" s="357"/>
      <c r="AC33" s="357">
        <f>AA33*$C$33</f>
        <v>6044.2746293854407</v>
      </c>
      <c r="AD33" s="357"/>
      <c r="AE33" s="357">
        <f>AC33*$C$33</f>
        <v>6255.8242414139304</v>
      </c>
      <c r="AF33" s="357"/>
      <c r="AG33" s="357">
        <f>AE33*$C$33</f>
        <v>6474.7780898634173</v>
      </c>
    </row>
    <row r="34" spans="1:33" s="339" customFormat="1" ht="14.25">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581370.02280000004</v>
      </c>
      <c r="G36" s="358">
        <f>SUM(G23:G34)</f>
        <v>599344.55280000006</v>
      </c>
      <c r="I36" s="358">
        <f>SUM(I23:I34)</f>
        <v>617948.19134999986</v>
      </c>
      <c r="K36" s="358">
        <f>SUM(K23:K34)</f>
        <v>637202.95724924991</v>
      </c>
      <c r="M36" s="358">
        <f>SUM(M23:M34)</f>
        <v>657131.63995497348</v>
      </c>
      <c r="O36" s="358">
        <f>SUM(O23:O34)</f>
        <v>677757.82655539759</v>
      </c>
      <c r="Q36" s="358">
        <f>SUM(Q23:Q34)</f>
        <v>699105.92968683643</v>
      </c>
      <c r="S36" s="358">
        <f>SUM(S23:S34)</f>
        <v>721201.21642787568</v>
      </c>
      <c r="U36" s="358">
        <f>SUM(U23:U34)</f>
        <v>744069.83820485137</v>
      </c>
      <c r="W36" s="358">
        <f>SUM(W23:W34)</f>
        <v>767738.86174402095</v>
      </c>
      <c r="Y36" s="358">
        <f>SUM(Y23:Y34)</f>
        <v>792236.30110706168</v>
      </c>
      <c r="AA36" s="358">
        <f>SUM(AA23:AA34)</f>
        <v>817591.15084780881</v>
      </c>
      <c r="AC36" s="358">
        <f>SUM(AC23:AC34)</f>
        <v>843833.42032948183</v>
      </c>
      <c r="AE36" s="358">
        <f>SUM(AE23:AE34)</f>
        <v>870994.16924301384</v>
      </c>
      <c r="AG36" s="358">
        <f>SUM(AG23:AG34)</f>
        <v>899105.5443685191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910</v>
      </c>
      <c r="C38" s="359"/>
      <c r="E38" s="358">
        <f>E12-E36</f>
        <v>165139.48433338536</v>
      </c>
      <c r="G38" s="358">
        <f>G12-G36</f>
        <v>171300.7551014215</v>
      </c>
      <c r="I38" s="358">
        <f>I12-I36</f>
        <v>172362.91045221081</v>
      </c>
      <c r="K38" s="358">
        <f>K12-K36</f>
        <v>173306.90406250977</v>
      </c>
      <c r="M38" s="358">
        <f>M12-M36</f>
        <v>174124.43667631201</v>
      </c>
      <c r="O38" s="358">
        <f>O12-O36</f>
        <v>174806.80717223103</v>
      </c>
      <c r="Q38" s="358">
        <f>Q12-Q36</f>
        <v>175344.8955164504</v>
      </c>
      <c r="S38" s="358">
        <f>S12-S36</f>
        <v>175729.14503901277</v>
      </c>
      <c r="U38" s="358">
        <f>U12-U36</f>
        <v>175949.54400761134</v>
      </c>
      <c r="W38" s="358">
        <f>W12-W36</f>
        <v>175995.60647208535</v>
      </c>
      <c r="Y38" s="358">
        <f>Y12-Y36</f>
        <v>175856.352351813</v>
      </c>
      <c r="AA38" s="358">
        <f>AA12-AA36</f>
        <v>175520.28673717834</v>
      </c>
      <c r="AC38" s="358">
        <f>AC12-AC36</f>
        <v>174975.37837519438</v>
      </c>
      <c r="AE38" s="358">
        <f>AE12-AE36</f>
        <v>174209.03730827302</v>
      </c>
      <c r="AG38" s="358">
        <f>AG12-AG36</f>
        <v>173208.09163396957</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Application!C637</f>
        <v>Permanent Loan</v>
      </c>
      <c r="B41" s="361"/>
      <c r="C41" s="355"/>
      <c r="E41" s="357">
        <f>Application!AF637</f>
        <v>139688.98226936773</v>
      </c>
      <c r="F41" s="357"/>
      <c r="G41" s="357">
        <f>$E$41</f>
        <v>139688.98226936773</v>
      </c>
      <c r="H41" s="357"/>
      <c r="I41" s="357">
        <f>$E$41</f>
        <v>139688.98226936773</v>
      </c>
      <c r="J41" s="357"/>
      <c r="K41" s="357">
        <f>$E$41</f>
        <v>139688.98226936773</v>
      </c>
      <c r="L41" s="357"/>
      <c r="M41" s="357">
        <f>$E$41</f>
        <v>139688.98226936773</v>
      </c>
      <c r="N41" s="357"/>
      <c r="O41" s="357">
        <f>$E$41</f>
        <v>139688.98226936773</v>
      </c>
      <c r="P41" s="357"/>
      <c r="Q41" s="357">
        <f>$E$41</f>
        <v>139688.98226936773</v>
      </c>
      <c r="R41" s="357"/>
      <c r="S41" s="357">
        <f>$E$41</f>
        <v>139688.98226936773</v>
      </c>
      <c r="T41" s="357"/>
      <c r="U41" s="357">
        <f>$E$41</f>
        <v>139688.98226936773</v>
      </c>
      <c r="V41" s="357"/>
      <c r="W41" s="357">
        <f>$E$41</f>
        <v>139688.98226936773</v>
      </c>
      <c r="X41" s="357"/>
      <c r="Y41" s="357">
        <f>$E$41</f>
        <v>139688.98226936773</v>
      </c>
      <c r="Z41" s="357"/>
      <c r="AA41" s="357">
        <f>$E$41</f>
        <v>139688.98226936773</v>
      </c>
      <c r="AB41" s="357"/>
      <c r="AC41" s="357">
        <f>$E$41</f>
        <v>139688.98226936773</v>
      </c>
      <c r="AD41" s="357"/>
      <c r="AE41" s="357">
        <f>$E$41</f>
        <v>139688.98226936773</v>
      </c>
      <c r="AF41" s="357"/>
      <c r="AG41" s="357">
        <f>$E$41</f>
        <v>139688.98226936773</v>
      </c>
    </row>
    <row r="42" spans="1:33" s="339" customFormat="1" ht="14.25">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4.25">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5">
      <c r="A44" s="358" t="s">
        <v>911</v>
      </c>
      <c r="C44" s="359"/>
      <c r="E44" s="358">
        <f>SUM(E41:E43)</f>
        <v>139688.98226936773</v>
      </c>
      <c r="G44" s="358">
        <f>SUM(G41:G43)</f>
        <v>139688.98226936773</v>
      </c>
      <c r="I44" s="358">
        <f>SUM(I41:I43)</f>
        <v>139688.98226936773</v>
      </c>
      <c r="K44" s="358">
        <f>SUM(K41:K43)</f>
        <v>139688.98226936773</v>
      </c>
      <c r="M44" s="358">
        <f>SUM(M41:M43)</f>
        <v>139688.98226936773</v>
      </c>
      <c r="O44" s="358">
        <f>SUM(O41:O43)</f>
        <v>139688.98226936773</v>
      </c>
      <c r="Q44" s="358">
        <f>SUM(Q41:Q43)</f>
        <v>139688.98226936773</v>
      </c>
      <c r="S44" s="358">
        <f>SUM(S41:S43)</f>
        <v>139688.98226936773</v>
      </c>
      <c r="U44" s="358">
        <f>SUM(U41:U43)</f>
        <v>139688.98226936773</v>
      </c>
      <c r="W44" s="358">
        <f>SUM(W41:W43)</f>
        <v>139688.98226936773</v>
      </c>
      <c r="Y44" s="358">
        <f>SUM(Y41:Y43)</f>
        <v>139688.98226936773</v>
      </c>
      <c r="AA44" s="358">
        <f>SUM(AA41:AA43)</f>
        <v>139688.98226936773</v>
      </c>
      <c r="AC44" s="358">
        <f>SUM(AC41:AC43)</f>
        <v>139688.98226936773</v>
      </c>
      <c r="AE44" s="358">
        <f>SUM(AE41:AE43)</f>
        <v>139688.98226936773</v>
      </c>
      <c r="AG44" s="358">
        <f>SUM(AG41:AG43)</f>
        <v>139688.98226936773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912</v>
      </c>
      <c r="C46" s="359"/>
      <c r="E46" s="358">
        <f>E38-E44</f>
        <v>25450.502064017637</v>
      </c>
      <c r="G46" s="358">
        <f>G38-G44</f>
        <v>31611.772832053772</v>
      </c>
      <c r="I46" s="358">
        <f>I38-I44</f>
        <v>32673.928182843083</v>
      </c>
      <c r="K46" s="358">
        <f>K38-K44</f>
        <v>33617.921793142043</v>
      </c>
      <c r="M46" s="358">
        <f>M38-M44</f>
        <v>34435.454406944278</v>
      </c>
      <c r="O46" s="358">
        <f>O38-O44</f>
        <v>35117.8249028633</v>
      </c>
      <c r="Q46" s="358">
        <f>Q38-Q44</f>
        <v>35655.913247082673</v>
      </c>
      <c r="S46" s="358">
        <f>S38-S44</f>
        <v>36040.162769645045</v>
      </c>
      <c r="U46" s="358">
        <f>U38-U44</f>
        <v>36260.561738243618</v>
      </c>
      <c r="W46" s="358">
        <f>W38-W44</f>
        <v>36306.624202717619</v>
      </c>
      <c r="Y46" s="358">
        <f>Y38-Y44</f>
        <v>36167.370082445268</v>
      </c>
      <c r="AA46" s="358">
        <f>AA38-AA44</f>
        <v>35831.304467810609</v>
      </c>
      <c r="AC46" s="358">
        <f>AC38-AC44</f>
        <v>35286.396105826658</v>
      </c>
      <c r="AE46" s="358">
        <f>AE38-AE44</f>
        <v>34520.055038905295</v>
      </c>
      <c r="AG46" s="358">
        <f>AG38-AG44</f>
        <v>33519.109364601842</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914</v>
      </c>
      <c r="C48" s="355"/>
      <c r="E48" s="362">
        <f>E46/(E4+E6+E10)</f>
        <v>4.2648659172745677E-2</v>
      </c>
      <c r="G48" s="362">
        <f>G46/(G4+G6+G10)</f>
        <v>5.1681369661048693E-2</v>
      </c>
      <c r="I48" s="362">
        <f>I46/(I4+I6+I10)</f>
        <v>5.2114988612610047E-2</v>
      </c>
      <c r="K48" s="362">
        <f>K46/(K4+K6+K10)</f>
        <v>5.2312839546103024E-2</v>
      </c>
      <c r="M48" s="362">
        <f>M46/(M4+M6+M10)</f>
        <v>5.2278050574017396E-2</v>
      </c>
      <c r="O48" s="362">
        <f>O46/(O4+O6+O10)</f>
        <v>5.2013647489251753E-2</v>
      </c>
      <c r="Q48" s="362">
        <f>Q46/(Q4+Q6+Q10)</f>
        <v>5.1522555996700511E-2</v>
      </c>
      <c r="S48" s="362">
        <f>S46/(S4+S6+S10)</f>
        <v>5.0807603887822218E-2</v>
      </c>
      <c r="U48" s="362">
        <f>U46/(U4+U6+U10)</f>
        <v>4.9871523159557903E-2</v>
      </c>
      <c r="W48" s="362">
        <f>W46/(W4+W6+W10)</f>
        <v>4.8716952078934658E-2</v>
      </c>
      <c r="Y48" s="362">
        <f>Y46/(Y4+Y6+Y10)</f>
        <v>4.7346437194643508E-2</v>
      </c>
      <c r="AA48" s="362">
        <f>AA46/(AA4+AA6+AA10)</f>
        <v>4.5762435296872565E-2</v>
      </c>
      <c r="AC48" s="362">
        <f>AC46/(AC4+AC6+AC10)</f>
        <v>4.3967315326615714E-2</v>
      </c>
      <c r="AE48" s="362">
        <f>AE46/(AE4+AE6+AE10)</f>
        <v>4.1963360235674103E-2</v>
      </c>
      <c r="AG48" s="362">
        <f>AG46/(AG4+AG6+AG10)</f>
        <v>3.9752768798523172E-2</v>
      </c>
    </row>
    <row r="49" spans="1:35" s="362" customFormat="1" ht="14.25">
      <c r="A49" s="362" t="s">
        <v>915</v>
      </c>
      <c r="C49" s="355"/>
      <c r="E49" s="362">
        <f>E46/E44</f>
        <v>0.18219405461012264</v>
      </c>
      <c r="G49" s="362">
        <f>G46/G44</f>
        <v>0.22630111780108436</v>
      </c>
      <c r="I49" s="362">
        <f>I46/I44</f>
        <v>0.23390483381027624</v>
      </c>
      <c r="K49" s="362">
        <f>K46/K44</f>
        <v>0.2406626581924356</v>
      </c>
      <c r="M49" s="362">
        <f>M46/M44</f>
        <v>0.24651517855961644</v>
      </c>
      <c r="O49" s="362">
        <f>O46/O44</f>
        <v>0.25140010566577276</v>
      </c>
      <c r="Q49" s="362">
        <f>Q46/Q44</f>
        <v>0.25525215137100776</v>
      </c>
      <c r="S49" s="362">
        <f>S46/S44</f>
        <v>0.2580029017617681</v>
      </c>
      <c r="U49" s="362">
        <f>U46/U44</f>
        <v>0.25958068524202543</v>
      </c>
      <c r="W49" s="362">
        <f>W46/W44</f>
        <v>0.25991043540360353</v>
      </c>
      <c r="Y49" s="362">
        <f>Y46/Y44</f>
        <v>0.2589135484765886</v>
      </c>
      <c r="AA49" s="362">
        <f>AA46/AA44</f>
        <v>0.25650773515348335</v>
      </c>
      <c r="AC49" s="362">
        <f>AC46/AC44</f>
        <v>0.25260686657293069</v>
      </c>
      <c r="AE49" s="362">
        <f>AE46/AE44</f>
        <v>0.24712081424101812</v>
      </c>
      <c r="AG49" s="362">
        <f>AG46/AG44</f>
        <v>0.23995528365984967</v>
      </c>
    </row>
    <row r="50" spans="1:35" s="363" customFormat="1" ht="14.25">
      <c r="A50" s="363" t="s">
        <v>913</v>
      </c>
      <c r="C50" s="364"/>
      <c r="E50" s="363">
        <f>E38/E44</f>
        <v>1.1821940546101226</v>
      </c>
      <c r="G50" s="363">
        <f>G38/G44</f>
        <v>1.2263011178010843</v>
      </c>
      <c r="I50" s="363">
        <f>I38/I44</f>
        <v>1.2339048338102763</v>
      </c>
      <c r="K50" s="363">
        <f>K38/K44</f>
        <v>1.2406626581924356</v>
      </c>
      <c r="M50" s="363">
        <f>M38/M44</f>
        <v>1.2465151785596165</v>
      </c>
      <c r="O50" s="363">
        <f>O38/O44</f>
        <v>1.2514001056657726</v>
      </c>
      <c r="Q50" s="363">
        <f>Q38/Q44</f>
        <v>1.2552521513710078</v>
      </c>
      <c r="S50" s="363">
        <f>S38/S44</f>
        <v>1.258002901761768</v>
      </c>
      <c r="U50" s="363">
        <f>U38/U44</f>
        <v>1.2595806852420255</v>
      </c>
      <c r="W50" s="363">
        <f>W38/W44</f>
        <v>1.2599104354036035</v>
      </c>
      <c r="Y50" s="363">
        <f>Y38/Y44</f>
        <v>1.2589135484765885</v>
      </c>
      <c r="AA50" s="363">
        <f>AA38/AA44</f>
        <v>1.2565077351534835</v>
      </c>
      <c r="AC50" s="363">
        <f>AC38/AC44</f>
        <v>1.2526068665729306</v>
      </c>
      <c r="AE50" s="363">
        <f>AE38/AE44</f>
        <v>1.2471208142410182</v>
      </c>
      <c r="AG50" s="363">
        <f>AG38/AG44</f>
        <v>1.2399552836598497</v>
      </c>
    </row>
    <row r="51" spans="1:35" s="339" customFormat="1" ht="14.25">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925</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355" t="s">
        <v>1384</v>
      </c>
      <c r="B53" s="3355"/>
      <c r="C53" s="3355"/>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917</v>
      </c>
      <c r="C54" s="1677"/>
      <c r="E54" s="1678"/>
      <c r="G54" s="1674">
        <f>E54*$C$54</f>
        <v>0</v>
      </c>
      <c r="I54" s="1674">
        <f>G54*$C$54</f>
        <v>0</v>
      </c>
      <c r="K54" s="1674">
        <f>I54*$C$54</f>
        <v>0</v>
      </c>
      <c r="M54" s="1674">
        <f>K54*$C$54</f>
        <v>0</v>
      </c>
      <c r="O54" s="1674">
        <f>M54*$C$54</f>
        <v>0</v>
      </c>
      <c r="Q54" s="1674">
        <f>O54*$C$54</f>
        <v>0</v>
      </c>
      <c r="S54" s="1674">
        <f>Q54*$C$54</f>
        <v>0</v>
      </c>
      <c r="U54" s="1674">
        <f>S54*$C$54</f>
        <v>0</v>
      </c>
      <c r="W54" s="1674">
        <f>U54*$C$54</f>
        <v>0</v>
      </c>
      <c r="Y54" s="1674">
        <f>W54*$C$54</f>
        <v>0</v>
      </c>
      <c r="AA54" s="1674">
        <f>Y54*$C$54</f>
        <v>0</v>
      </c>
      <c r="AC54" s="1674">
        <f>AA54*$C$54</f>
        <v>0</v>
      </c>
      <c r="AE54" s="1674">
        <f>AC54*$C$54</f>
        <v>0</v>
      </c>
      <c r="AG54" s="1674">
        <f>AE54*$C$54</f>
        <v>0</v>
      </c>
    </row>
    <row r="55" spans="1:35" s="6" customFormat="1">
      <c r="A55" s="6" t="s">
        <v>918</v>
      </c>
      <c r="C55" s="1672"/>
      <c r="E55" s="1679"/>
      <c r="F55" s="1674"/>
      <c r="G55" s="1674">
        <f t="shared" ref="G55:AG58" si="1">E55*$C$54</f>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6" t="s">
        <v>919</v>
      </c>
      <c r="C56" s="1672"/>
      <c r="E56" s="1679"/>
      <c r="F56" s="1674"/>
      <c r="G56" s="1674">
        <f t="shared" si="1"/>
        <v>0</v>
      </c>
      <c r="H56" s="1674"/>
      <c r="I56" s="1674">
        <f t="shared" si="1"/>
        <v>0</v>
      </c>
      <c r="J56" s="1674"/>
      <c r="K56" s="1674">
        <f t="shared" si="1"/>
        <v>0</v>
      </c>
      <c r="L56" s="1674"/>
      <c r="M56" s="1674">
        <f t="shared" si="1"/>
        <v>0</v>
      </c>
      <c r="N56" s="1674"/>
      <c r="O56" s="1674">
        <f t="shared" si="1"/>
        <v>0</v>
      </c>
      <c r="P56" s="1674"/>
      <c r="Q56" s="1674">
        <f t="shared" si="1"/>
        <v>0</v>
      </c>
      <c r="R56" s="1674"/>
      <c r="S56" s="1674">
        <f t="shared" si="1"/>
        <v>0</v>
      </c>
      <c r="T56" s="1674"/>
      <c r="U56" s="1674">
        <f t="shared" si="1"/>
        <v>0</v>
      </c>
      <c r="V56" s="1674"/>
      <c r="W56" s="1674">
        <f t="shared" si="1"/>
        <v>0</v>
      </c>
      <c r="X56" s="1674"/>
      <c r="Y56" s="1674">
        <f t="shared" si="1"/>
        <v>0</v>
      </c>
      <c r="Z56" s="1674"/>
      <c r="AA56" s="1674">
        <f t="shared" si="1"/>
        <v>0</v>
      </c>
      <c r="AB56" s="1674"/>
      <c r="AC56" s="1674">
        <f t="shared" si="1"/>
        <v>0</v>
      </c>
      <c r="AD56" s="1674"/>
      <c r="AE56" s="1674">
        <f t="shared" si="1"/>
        <v>0</v>
      </c>
      <c r="AF56" s="1674"/>
      <c r="AG56" s="1674">
        <f t="shared" si="1"/>
        <v>0</v>
      </c>
      <c r="AH56" s="1674"/>
      <c r="AI56" s="1674"/>
    </row>
    <row r="57" spans="1:35" s="6" customFormat="1">
      <c r="A57" s="1680"/>
      <c r="B57" s="1680"/>
      <c r="C57" s="1672"/>
      <c r="E57" s="1679"/>
      <c r="F57" s="1674"/>
      <c r="G57" s="1674">
        <f t="shared" si="1"/>
        <v>0</v>
      </c>
      <c r="H57" s="1674"/>
      <c r="I57" s="1674">
        <f t="shared" si="1"/>
        <v>0</v>
      </c>
      <c r="J57" s="1674"/>
      <c r="K57" s="1674">
        <f t="shared" si="1"/>
        <v>0</v>
      </c>
      <c r="L57" s="1674"/>
      <c r="M57" s="1674">
        <f t="shared" si="1"/>
        <v>0</v>
      </c>
      <c r="N57" s="1674"/>
      <c r="O57" s="1674">
        <f t="shared" si="1"/>
        <v>0</v>
      </c>
      <c r="P57" s="1674"/>
      <c r="Q57" s="1674">
        <f t="shared" si="1"/>
        <v>0</v>
      </c>
      <c r="R57" s="1674"/>
      <c r="S57" s="1674">
        <f t="shared" si="1"/>
        <v>0</v>
      </c>
      <c r="T57" s="1674"/>
      <c r="U57" s="1674">
        <f t="shared" si="1"/>
        <v>0</v>
      </c>
      <c r="V57" s="1674"/>
      <c r="W57" s="1674">
        <f t="shared" si="1"/>
        <v>0</v>
      </c>
      <c r="X57" s="1674"/>
      <c r="Y57" s="1674">
        <f t="shared" si="1"/>
        <v>0</v>
      </c>
      <c r="Z57" s="1674"/>
      <c r="AA57" s="1674">
        <f t="shared" si="1"/>
        <v>0</v>
      </c>
      <c r="AB57" s="1674"/>
      <c r="AC57" s="1674">
        <f t="shared" si="1"/>
        <v>0</v>
      </c>
      <c r="AD57" s="1674"/>
      <c r="AE57" s="1674">
        <f t="shared" si="1"/>
        <v>0</v>
      </c>
      <c r="AF57" s="1674"/>
      <c r="AG57" s="1674">
        <f t="shared" si="1"/>
        <v>0</v>
      </c>
      <c r="AH57" s="1674"/>
      <c r="AI57" s="1674"/>
    </row>
    <row r="58" spans="1:35" s="6" customFormat="1">
      <c r="A58" s="1680"/>
      <c r="B58" s="1680"/>
      <c r="C58" s="1672"/>
      <c r="E58" s="1681"/>
      <c r="F58" s="1674"/>
      <c r="G58" s="1682">
        <f t="shared" si="1"/>
        <v>0</v>
      </c>
      <c r="H58" s="1674"/>
      <c r="I58" s="1682">
        <f t="shared" si="1"/>
        <v>0</v>
      </c>
      <c r="J58" s="1674"/>
      <c r="K58" s="1682">
        <f t="shared" si="1"/>
        <v>0</v>
      </c>
      <c r="L58" s="1674"/>
      <c r="M58" s="1682">
        <f t="shared" si="1"/>
        <v>0</v>
      </c>
      <c r="N58" s="1674"/>
      <c r="O58" s="1682">
        <f t="shared" si="1"/>
        <v>0</v>
      </c>
      <c r="P58" s="1674"/>
      <c r="Q58" s="1682">
        <f t="shared" si="1"/>
        <v>0</v>
      </c>
      <c r="R58" s="1674"/>
      <c r="S58" s="1682">
        <f t="shared" si="1"/>
        <v>0</v>
      </c>
      <c r="T58" s="1674"/>
      <c r="U58" s="1682">
        <f t="shared" si="1"/>
        <v>0</v>
      </c>
      <c r="V58" s="1674"/>
      <c r="W58" s="1682">
        <f t="shared" si="1"/>
        <v>0</v>
      </c>
      <c r="X58" s="1674"/>
      <c r="Y58" s="1682">
        <f t="shared" si="1"/>
        <v>0</v>
      </c>
      <c r="Z58" s="1674"/>
      <c r="AA58" s="1682">
        <f t="shared" si="1"/>
        <v>0</v>
      </c>
      <c r="AB58" s="1674"/>
      <c r="AC58" s="1682">
        <f t="shared" si="1"/>
        <v>0</v>
      </c>
      <c r="AD58" s="1674"/>
      <c r="AE58" s="1682">
        <f t="shared" si="1"/>
        <v>0</v>
      </c>
      <c r="AF58" s="1674"/>
      <c r="AG58" s="1682">
        <f t="shared" si="1"/>
        <v>0</v>
      </c>
      <c r="AH58" s="1674"/>
      <c r="AI58" s="1674"/>
    </row>
    <row r="59" spans="1:35" s="6" customFormat="1">
      <c r="A59" s="1676" t="s">
        <v>916</v>
      </c>
      <c r="C59" s="1675"/>
      <c r="E59" s="1674">
        <f>SUM(E54:E58)</f>
        <v>0</v>
      </c>
      <c r="F59" s="1674"/>
      <c r="G59" s="1674">
        <f>SUM(G54:G58)</f>
        <v>0</v>
      </c>
      <c r="H59" s="1674"/>
      <c r="I59" s="1674">
        <f>SUM(I54:I58)</f>
        <v>0</v>
      </c>
      <c r="J59" s="1674"/>
      <c r="K59" s="1674">
        <f>SUM(K54:K58)</f>
        <v>0</v>
      </c>
      <c r="L59" s="1674"/>
      <c r="M59" s="1674">
        <f>SUM(M54:M58)</f>
        <v>0</v>
      </c>
      <c r="N59" s="1674"/>
      <c r="O59" s="1674">
        <f>SUM(O54:O58)</f>
        <v>0</v>
      </c>
      <c r="P59" s="1674"/>
      <c r="Q59" s="1674">
        <f>SUM(Q54:Q58)</f>
        <v>0</v>
      </c>
      <c r="R59" s="1674"/>
      <c r="S59" s="1674">
        <f>SUM(S54:S58)</f>
        <v>0</v>
      </c>
      <c r="T59" s="1674"/>
      <c r="U59" s="1674">
        <f>SUM(U54:U58)</f>
        <v>0</v>
      </c>
      <c r="V59" s="1674"/>
      <c r="W59" s="1674">
        <f>SUM(W54:W58)</f>
        <v>0</v>
      </c>
      <c r="X59" s="1674"/>
      <c r="Y59" s="1674">
        <f>SUM(Y54:Y58)</f>
        <v>0</v>
      </c>
      <c r="Z59" s="1674"/>
      <c r="AA59" s="1674">
        <f>SUM(AA54:AA58)</f>
        <v>0</v>
      </c>
      <c r="AB59" s="1674"/>
      <c r="AC59" s="1674">
        <f>SUM(AC54:AC58)</f>
        <v>0</v>
      </c>
      <c r="AD59" s="1674"/>
      <c r="AE59" s="1674">
        <f>SUM(AE54:AE58)</f>
        <v>0</v>
      </c>
      <c r="AF59" s="1674"/>
      <c r="AG59" s="1674">
        <f>SUM(AG54:AG58)</f>
        <v>0</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921</v>
      </c>
      <c r="C61" s="1683"/>
      <c r="E61" s="1676">
        <f>E46-E59</f>
        <v>25450.502064017637</v>
      </c>
      <c r="G61" s="1676">
        <f>G46-G59</f>
        <v>31611.772832053772</v>
      </c>
      <c r="I61" s="1676">
        <f>I46-I59</f>
        <v>32673.928182843083</v>
      </c>
      <c r="K61" s="1676">
        <f>K46-K59</f>
        <v>33617.921793142043</v>
      </c>
      <c r="M61" s="1676">
        <f>M46-M59</f>
        <v>34435.454406944278</v>
      </c>
      <c r="O61" s="1676">
        <f>O46-O59</f>
        <v>35117.8249028633</v>
      </c>
      <c r="Q61" s="1676">
        <f>Q46-Q59</f>
        <v>35655.913247082673</v>
      </c>
      <c r="S61" s="1676">
        <f>S46-S59</f>
        <v>36040.162769645045</v>
      </c>
      <c r="U61" s="1676">
        <f>U46-U59</f>
        <v>36260.561738243618</v>
      </c>
      <c r="W61" s="1676">
        <f>W46-W59</f>
        <v>36306.624202717619</v>
      </c>
      <c r="Y61" s="1676">
        <f>Y46-Y59</f>
        <v>36167.370082445268</v>
      </c>
      <c r="AA61" s="1676">
        <f>AA46-AA59</f>
        <v>35831.304467810609</v>
      </c>
      <c r="AC61" s="1676">
        <f>AC46-AC59</f>
        <v>35286.396105826658</v>
      </c>
      <c r="AE61" s="1676">
        <f>AE46-AE59</f>
        <v>34520.055038905295</v>
      </c>
      <c r="AG61" s="1676">
        <f>AG46-AG59</f>
        <v>33519.109364601842</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920</v>
      </c>
      <c r="C63" s="1673">
        <v>0.5</v>
      </c>
      <c r="E63" s="1678">
        <f>E61*$C$63</f>
        <v>12725.251032008819</v>
      </c>
      <c r="G63" s="1684">
        <f>G61*$C$63</f>
        <v>15805.886416026886</v>
      </c>
      <c r="H63" s="1684"/>
      <c r="I63" s="1684">
        <f>I61*$C$63</f>
        <v>16336.964091421542</v>
      </c>
      <c r="J63" s="1684"/>
      <c r="K63" s="1684">
        <f>K61*$C$63</f>
        <v>16808.960896571021</v>
      </c>
      <c r="L63" s="1684"/>
      <c r="M63" s="1684">
        <f>M61*$C$63</f>
        <v>17217.727203472139</v>
      </c>
      <c r="N63" s="1684"/>
      <c r="O63" s="1684">
        <f>O61*$C$63</f>
        <v>17558.91245143165</v>
      </c>
      <c r="P63" s="1684"/>
      <c r="Q63" s="1684">
        <f>Q61*$C$63</f>
        <v>17827.956623541337</v>
      </c>
      <c r="R63" s="1684"/>
      <c r="S63" s="1684">
        <f>S61*$C$63</f>
        <v>18020.081384822523</v>
      </c>
      <c r="T63" s="1684"/>
      <c r="U63" s="1684">
        <f>U61*$C$63</f>
        <v>18130.280869121809</v>
      </c>
      <c r="V63" s="1684"/>
      <c r="W63" s="1684">
        <f>W61*$C$63</f>
        <v>18153.31210135881</v>
      </c>
      <c r="Y63" s="1684">
        <f>Y61*$C$63</f>
        <v>18083.685041222634</v>
      </c>
      <c r="AA63" s="1684">
        <f>AA61*$C$63</f>
        <v>17915.652233905304</v>
      </c>
      <c r="AC63" s="1684">
        <f>AC61*$C$63</f>
        <v>17643.198052913329</v>
      </c>
      <c r="AE63" s="1684">
        <f>AE61*$C$63</f>
        <v>17260.027519452648</v>
      </c>
      <c r="AG63" s="1684">
        <f>AG61*$C$63</f>
        <v>16759.554682300921</v>
      </c>
    </row>
    <row r="64" spans="1:35" s="1684" customFormat="1">
      <c r="A64" s="3355" t="s">
        <v>1384</v>
      </c>
      <c r="B64" s="3355"/>
      <c r="C64" s="3355"/>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924</v>
      </c>
      <c r="C66" s="1673">
        <v>0.25</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c r="B67" s="1678"/>
      <c r="C67" s="1677"/>
      <c r="E67" s="1678">
        <f>$E61*$C$66</f>
        <v>6362.6255160044093</v>
      </c>
      <c r="G67" s="1674">
        <f>G61*$C$66</f>
        <v>7902.9432080134429</v>
      </c>
      <c r="I67" s="1674">
        <f>I61*$C$66</f>
        <v>8168.4820457107708</v>
      </c>
      <c r="K67" s="1674">
        <f>K61*$C$66</f>
        <v>8404.4804482855106</v>
      </c>
      <c r="M67" s="1674">
        <f>M61*$C$66</f>
        <v>8608.8636017360695</v>
      </c>
      <c r="O67" s="1674">
        <f>O61*$C$66</f>
        <v>8779.456225715825</v>
      </c>
      <c r="Q67" s="1674">
        <f>Q61*$C$66</f>
        <v>8913.9783117706684</v>
      </c>
      <c r="S67" s="1674">
        <f>S61*$C$66</f>
        <v>9010.0406924112613</v>
      </c>
      <c r="U67" s="1674">
        <f>U61*$C$66</f>
        <v>9065.1404345609044</v>
      </c>
      <c r="W67" s="1674">
        <f>W61*$C$66</f>
        <v>9076.6560506794049</v>
      </c>
      <c r="Y67" s="1674">
        <f>Y61*$C$66</f>
        <v>9041.842520611317</v>
      </c>
      <c r="AA67" s="1674">
        <f>AA61*$C$66</f>
        <v>8957.8261169526522</v>
      </c>
      <c r="AC67" s="1674">
        <f>AC61*$C$66</f>
        <v>8821.5990264566644</v>
      </c>
      <c r="AE67" s="1674">
        <f>AE61*$C$66</f>
        <v>8630.0137597263238</v>
      </c>
      <c r="AG67" s="1674">
        <f>AG61*$C$66</f>
        <v>8379.7773411504604</v>
      </c>
    </row>
    <row r="68" spans="1:35" s="1674" customFormat="1">
      <c r="A68" s="1679"/>
      <c r="B68" s="1679"/>
      <c r="C68" s="1685"/>
      <c r="E68" s="1678">
        <f>$E61*$C$66</f>
        <v>6362.6255160044093</v>
      </c>
      <c r="G68" s="1674">
        <f>G61*$C$66</f>
        <v>7902.9432080134429</v>
      </c>
      <c r="I68" s="1674">
        <f>I61*$C$66</f>
        <v>8168.4820457107708</v>
      </c>
      <c r="K68" s="1674">
        <f>K61*$C$66</f>
        <v>8404.4804482855106</v>
      </c>
      <c r="M68" s="1674">
        <f>M61*$C$66</f>
        <v>8608.8636017360695</v>
      </c>
      <c r="O68" s="1674">
        <f>O61*$C$66</f>
        <v>8779.456225715825</v>
      </c>
      <c r="Q68" s="1674">
        <f>Q61*$C$66</f>
        <v>8913.9783117706684</v>
      </c>
      <c r="S68" s="1674">
        <f>S61*$C$66</f>
        <v>9010.0406924112613</v>
      </c>
      <c r="U68" s="1674">
        <f>U61*$C$66</f>
        <v>9065.1404345609044</v>
      </c>
      <c r="W68" s="1674">
        <f>W61*$C$66</f>
        <v>9076.6560506794049</v>
      </c>
      <c r="Y68" s="1674">
        <f>Y61*$C$66</f>
        <v>9041.842520611317</v>
      </c>
      <c r="AA68" s="1674">
        <f>AA61*$C$66</f>
        <v>8957.8261169526522</v>
      </c>
      <c r="AC68" s="1674">
        <f>AC61*$C$66</f>
        <v>8821.5990264566644</v>
      </c>
      <c r="AE68" s="1674">
        <f>AE61*$C$66</f>
        <v>8630.0137597263238</v>
      </c>
      <c r="AG68" s="1674">
        <f>AG61*$C$66</f>
        <v>8379.7773411504604</v>
      </c>
    </row>
    <row r="69" spans="1:35" s="1674" customFormat="1">
      <c r="A69" s="1679"/>
      <c r="B69" s="1679"/>
      <c r="C69" s="1685"/>
      <c r="E69" s="1679"/>
      <c r="G69" s="1674">
        <f t="shared" ref="G69:AG70" si="2">E69*$C$67</f>
        <v>0</v>
      </c>
      <c r="I69" s="1674">
        <f t="shared" si="2"/>
        <v>0</v>
      </c>
      <c r="K69" s="1674">
        <f t="shared" si="2"/>
        <v>0</v>
      </c>
      <c r="M69" s="1674">
        <f t="shared" si="2"/>
        <v>0</v>
      </c>
      <c r="O69" s="1674">
        <f t="shared" si="2"/>
        <v>0</v>
      </c>
      <c r="Q69" s="1674">
        <f t="shared" si="2"/>
        <v>0</v>
      </c>
      <c r="S69" s="1674">
        <f t="shared" si="2"/>
        <v>0</v>
      </c>
      <c r="U69" s="1674">
        <f t="shared" si="2"/>
        <v>0</v>
      </c>
      <c r="W69" s="1674">
        <f t="shared" si="2"/>
        <v>0</v>
      </c>
      <c r="Y69" s="1674">
        <f t="shared" si="2"/>
        <v>0</v>
      </c>
      <c r="AA69" s="1674">
        <f t="shared" si="2"/>
        <v>0</v>
      </c>
      <c r="AC69" s="1674">
        <f t="shared" si="2"/>
        <v>0</v>
      </c>
      <c r="AE69" s="1674">
        <f t="shared" si="2"/>
        <v>0</v>
      </c>
      <c r="AG69" s="1674">
        <f t="shared" si="2"/>
        <v>0</v>
      </c>
    </row>
    <row r="70" spans="1:35" s="1674" customFormat="1">
      <c r="A70" s="1679"/>
      <c r="B70" s="1679"/>
      <c r="C70" s="1685"/>
      <c r="E70" s="1681"/>
      <c r="G70" s="1682">
        <f t="shared" si="2"/>
        <v>0</v>
      </c>
      <c r="I70" s="1682">
        <f t="shared" si="2"/>
        <v>0</v>
      </c>
      <c r="K70" s="1682">
        <f t="shared" si="2"/>
        <v>0</v>
      </c>
      <c r="M70" s="1682">
        <f t="shared" si="2"/>
        <v>0</v>
      </c>
      <c r="O70" s="1682">
        <f t="shared" si="2"/>
        <v>0</v>
      </c>
      <c r="Q70" s="1682">
        <f t="shared" si="2"/>
        <v>0</v>
      </c>
      <c r="S70" s="1682">
        <f t="shared" si="2"/>
        <v>0</v>
      </c>
      <c r="U70" s="1682">
        <f t="shared" si="2"/>
        <v>0</v>
      </c>
      <c r="W70" s="1682">
        <f t="shared" si="2"/>
        <v>0</v>
      </c>
      <c r="Y70" s="1682">
        <f t="shared" si="2"/>
        <v>0</v>
      </c>
      <c r="AA70" s="1682">
        <f t="shared" si="2"/>
        <v>0</v>
      </c>
      <c r="AC70" s="1682">
        <f t="shared" si="2"/>
        <v>0</v>
      </c>
      <c r="AE70" s="1682">
        <f t="shared" si="2"/>
        <v>0</v>
      </c>
      <c r="AG70" s="1682">
        <f t="shared" si="2"/>
        <v>0</v>
      </c>
    </row>
    <row r="71" spans="1:35" s="1686" customFormat="1">
      <c r="A71" s="1676" t="s">
        <v>916</v>
      </c>
      <c r="C71" s="1685"/>
      <c r="E71" s="1686">
        <f>SUM(E67:E70)</f>
        <v>12725.251032008819</v>
      </c>
      <c r="G71" s="1686">
        <f>SUM(G67:G70)</f>
        <v>15805.886416026886</v>
      </c>
      <c r="I71" s="1686">
        <f>SUM(I67:I70)</f>
        <v>16336.964091421542</v>
      </c>
      <c r="K71" s="1686">
        <f>SUM(K67:K70)</f>
        <v>16808.960896571021</v>
      </c>
      <c r="M71" s="1686">
        <f>SUM(M67:M70)</f>
        <v>17217.727203472139</v>
      </c>
      <c r="O71" s="1686">
        <f>SUM(O67:O70)</f>
        <v>17558.91245143165</v>
      </c>
      <c r="Q71" s="1686">
        <f>SUM(Q67:Q70)</f>
        <v>17827.956623541337</v>
      </c>
      <c r="S71" s="1686">
        <f>SUM(S67:S70)</f>
        <v>18020.081384822523</v>
      </c>
      <c r="U71" s="1686">
        <f>SUM(U67:U70)</f>
        <v>18130.280869121809</v>
      </c>
      <c r="W71" s="1686">
        <f>SUM(W67:W70)</f>
        <v>18153.31210135881</v>
      </c>
      <c r="Y71" s="1686">
        <f>SUM(Y67:Y70)</f>
        <v>18083.685041222634</v>
      </c>
      <c r="AA71" s="1686">
        <f>SUM(AA67:AA70)</f>
        <v>17915.652233905304</v>
      </c>
      <c r="AC71" s="1686">
        <f>SUM(AC67:AC70)</f>
        <v>17643.198052913329</v>
      </c>
      <c r="AE71" s="1686">
        <f>SUM(AE67:AE70)</f>
        <v>17260.027519452648</v>
      </c>
      <c r="AG71" s="1686">
        <f>SUM(AG67:AG70)</f>
        <v>16759.554682300921</v>
      </c>
    </row>
    <row r="72" spans="1:35" s="1686" customFormat="1">
      <c r="A72" s="1676"/>
      <c r="C72" s="1685"/>
    </row>
    <row r="73" spans="1:35" s="1686" customFormat="1">
      <c r="A73" s="1676" t="s">
        <v>2222</v>
      </c>
      <c r="C73" s="1685"/>
      <c r="E73" s="1676">
        <f>E61-E63-E71</f>
        <v>0</v>
      </c>
      <c r="G73" s="1676">
        <f>G61-G63-G71</f>
        <v>0</v>
      </c>
      <c r="I73" s="1676">
        <f>I61-I63-I71</f>
        <v>0</v>
      </c>
      <c r="K73" s="1676">
        <f>K61-K63-K71</f>
        <v>0</v>
      </c>
      <c r="M73" s="1676">
        <f>M61-M63-M71</f>
        <v>0</v>
      </c>
      <c r="O73" s="1676">
        <f>O61-O63-O71</f>
        <v>0</v>
      </c>
      <c r="Q73" s="1676">
        <f>Q61-Q63-Q71</f>
        <v>0</v>
      </c>
      <c r="S73" s="1676">
        <f>S61-S63-S71</f>
        <v>0</v>
      </c>
      <c r="U73" s="1676">
        <f>U61-U63-U71</f>
        <v>0</v>
      </c>
      <c r="W73" s="1676">
        <f>W61-W63-W71</f>
        <v>0</v>
      </c>
      <c r="Y73" s="1676">
        <f>Y61-Y63-Y71</f>
        <v>0</v>
      </c>
      <c r="AA73" s="1676">
        <f>AA61-AA63-AA71</f>
        <v>0</v>
      </c>
      <c r="AC73" s="1676">
        <f>AC61-AC63-AC71</f>
        <v>0</v>
      </c>
      <c r="AE73" s="1676">
        <f>AE61-AE63-AE71</f>
        <v>0</v>
      </c>
      <c r="AG73" s="1676">
        <f>AG61-AG63-AG71</f>
        <v>0</v>
      </c>
    </row>
    <row r="74" spans="1:35" s="1674" customFormat="1">
      <c r="A74" s="915"/>
      <c r="C74" s="1687"/>
    </row>
    <row r="75" spans="1:35" s="351" customFormat="1">
      <c r="A75" s="915"/>
      <c r="C75" s="352"/>
    </row>
    <row r="76" spans="1:35" s="351" customFormat="1">
      <c r="A76" s="1674" t="s">
        <v>2221</v>
      </c>
      <c r="C76" s="352"/>
    </row>
    <row r="77" spans="1:35" s="351" customFormat="1">
      <c r="C77" s="352"/>
    </row>
    <row r="78" spans="1:35" s="370" customFormat="1" ht="30" customHeight="1">
      <c r="A78" s="3353" t="s">
        <v>2220</v>
      </c>
      <c r="B78" s="3354"/>
      <c r="C78" s="3354"/>
      <c r="D78" s="3354"/>
      <c r="E78" s="3354"/>
      <c r="F78" s="3354"/>
      <c r="G78" s="3354"/>
      <c r="H78" s="3354"/>
      <c r="I78" s="3354"/>
      <c r="J78" s="3354"/>
      <c r="K78" s="3354"/>
      <c r="L78" s="3354"/>
      <c r="M78" s="3354"/>
      <c r="N78" s="3354"/>
      <c r="O78" s="3354"/>
      <c r="P78" s="3354"/>
      <c r="Q78" s="3354"/>
      <c r="R78" s="3354"/>
      <c r="S78" s="3354"/>
      <c r="T78" s="3354"/>
      <c r="U78" s="3354"/>
      <c r="V78" s="3354"/>
      <c r="W78" s="3354"/>
      <c r="X78" s="3354"/>
      <c r="Y78" s="3354"/>
      <c r="Z78" s="3354"/>
      <c r="AA78" s="3354"/>
      <c r="AB78" s="3354"/>
      <c r="AC78" s="3354"/>
      <c r="AD78" s="3354"/>
      <c r="AE78" s="3354"/>
      <c r="AF78" s="3354"/>
      <c r="AG78" s="3354"/>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10" sqref="C1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6" t="s">
        <v>979</v>
      </c>
      <c r="B1" s="3356"/>
      <c r="C1" s="3356"/>
      <c r="D1" s="3356"/>
      <c r="E1" s="3356"/>
      <c r="F1" s="3356"/>
      <c r="G1" s="3356"/>
      <c r="H1" s="3356"/>
      <c r="I1" s="3356"/>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13</v>
      </c>
      <c r="C4" s="658">
        <f>Application!O728</f>
        <v>250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5</v>
      </c>
      <c r="C5" s="658">
        <f>Application!O729</f>
        <v>503</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5</v>
      </c>
      <c r="C6" s="658">
        <f>Application!O730</f>
        <v>275</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5</v>
      </c>
      <c r="C7" s="658">
        <f>Application!O731</f>
        <v>540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2</v>
      </c>
      <c r="C8" s="658">
        <f>Application!O732</f>
        <v>723</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2</v>
      </c>
      <c r="C9" s="658">
        <f>Application!O733</f>
        <v>907</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10</v>
      </c>
      <c r="C10" s="658">
        <f>Application!O734</f>
        <v>1090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6</v>
      </c>
      <c r="C11" s="658">
        <f>Application!O735</f>
        <v>300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6</v>
      </c>
      <c r="C12" s="658">
        <f>Application!O736</f>
        <v>1091</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13</v>
      </c>
      <c r="C13" s="658">
        <f>Application!O737</f>
        <v>1311</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49389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25000</v>
      </c>
      <c r="C9" s="425">
        <f>SUM(C5:C8)</f>
        <v>25000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25000</v>
      </c>
      <c r="C13" s="425">
        <f>SUM(C9+C12)</f>
        <v>25000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2550000</v>
      </c>
      <c r="C30" s="421">
        <f>'Sources and Uses Budget'!$C29</f>
        <v>2550000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16209901.495999999</v>
      </c>
      <c r="C31" s="421">
        <f>'Sources and Uses Budget'!$C30</f>
        <v>16209901.495999999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1239336.0000000002</v>
      </c>
      <c r="C32" s="421">
        <f>'Sources and Uses Budget'!$C31</f>
        <v>1239336.0000000002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578946.96</v>
      </c>
      <c r="C33" s="421">
        <f>'Sources and Uses Budget'!$C32</f>
        <v>578946.96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578946.96</v>
      </c>
      <c r="C34" s="421">
        <f>'Sources and Uses Budget'!$C33</f>
        <v>578946.96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21157131.416000001</v>
      </c>
      <c r="C39" s="425">
        <f>SUM(C30:C38)</f>
        <v>21157131.416000001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635000</v>
      </c>
      <c r="C41" s="421">
        <f>'Sources and Uses Budget'!$C40</f>
        <v>635000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19000</v>
      </c>
      <c r="C42" s="421">
        <f>'Sources and Uses Budget'!$C41</f>
        <v>19000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654000</v>
      </c>
      <c r="C43" s="425">
        <f>SUM(C41:C42)</f>
        <v>654000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195000</v>
      </c>
      <c r="C44" s="421">
        <f>'Sources and Uses Budget'!$C43</f>
        <v>195000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1571955.4636248664</v>
      </c>
      <c r="C46" s="421">
        <f>'Sources and Uses Budget'!$C45</f>
        <v>1571955.4636248664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228530.12165420136</v>
      </c>
      <c r="C47" s="421">
        <f>'Sources and Uses Budget'!$C46</f>
        <v>228530.12165420136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308209.63125657075</v>
      </c>
      <c r="C50" s="421">
        <f>'Sources and Uses Budget'!$C49</f>
        <v>308209.63125657075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15000</v>
      </c>
      <c r="C51" s="421">
        <f>'Sources and Uses Budget'!$C50</f>
        <v>15000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25000</v>
      </c>
      <c r="C52" s="421">
        <f>'Sources and Uses Budget'!$C51</f>
        <v>25000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120000</v>
      </c>
      <c r="C53" s="421">
        <f>'Sources and Uses Budget'!$C52</f>
        <v>120000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Deferred Soft Loan Interest</v>
      </c>
      <c r="B54" s="421">
        <f>'Sources and Uses Budget'!$C53</f>
        <v>36098.333333333328</v>
      </c>
      <c r="C54" s="421">
        <f>'Sources and Uses Budget'!$C53</f>
        <v>36098.333333333328</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2304793.549868972</v>
      </c>
      <c r="C55" s="428">
        <f>SUM(C46:C54)</f>
        <v>2304793.549868972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18400</v>
      </c>
      <c r="C57" s="421">
        <f>'Sources and Uses Budget'!$C56</f>
        <v>18400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25000</v>
      </c>
      <c r="C62" s="421">
        <f>'Sources and Uses Budget'!$C61</f>
        <v>25000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68400</v>
      </c>
      <c r="C63" s="425">
        <f>SUM(C57:C62)</f>
        <v>68400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24404324.965868972</v>
      </c>
      <c r="C64" s="425">
        <f>SUM(C9+C12+C14+C15+C17+C26+C28+C39+C43+C44+C55+C63)</f>
        <v>24404324.965868972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80000</v>
      </c>
      <c r="C66" s="421">
        <f>'Sources and Uses Budget'!$C65</f>
        <v>80000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 Legal</v>
      </c>
      <c r="B70" s="421">
        <f>'Sources and Uses Budget'!$C69</f>
        <v>60000</v>
      </c>
      <c r="C70" s="421">
        <f>'Sources and Uses Budget'!$C69</f>
        <v>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140000</v>
      </c>
      <c r="C71" s="425">
        <f>SUM(C66:C70)</f>
        <v>140000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312937.50253468385</v>
      </c>
      <c r="C76" s="421">
        <f>'Sources and Uses Budget'!$C75</f>
        <v>312937.50253468385</v>
      </c>
      <c r="D76" s="425">
        <f t="shared" si="0"/>
        <v>0</v>
      </c>
      <c r="E76" s="423"/>
      <c r="F76" s="422"/>
      <c r="G76" s="553"/>
    </row>
    <row r="77" spans="1:253" s="547" customFormat="1">
      <c r="A77" s="427" t="s">
        <v>35</v>
      </c>
      <c r="B77" s="421">
        <f>'Sources and Uses Budget'!$C76</f>
        <v>370000</v>
      </c>
      <c r="C77" s="421">
        <f>'Sources and Uses Budget'!$C76</f>
        <v>370000</v>
      </c>
      <c r="D77" s="425">
        <f t="shared" si="0"/>
        <v>0</v>
      </c>
      <c r="E77" s="423"/>
      <c r="F77" s="422"/>
      <c r="G77" s="553"/>
    </row>
    <row r="78" spans="1:253" s="547" customFormat="1">
      <c r="A78" s="426" t="s">
        <v>641</v>
      </c>
      <c r="B78" s="425">
        <f>SUM(B73:B77)</f>
        <v>682937.50253468379</v>
      </c>
      <c r="C78" s="425">
        <f>SUM(C73:C77)</f>
        <v>682937.50253468379</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1057856.5708000001</v>
      </c>
      <c r="C80" s="421">
        <f>'Sources and Uses Budget'!$C79</f>
        <v>1057856.5708000001</v>
      </c>
      <c r="D80" s="425">
        <f t="shared" si="1"/>
        <v>0</v>
      </c>
      <c r="E80" s="423"/>
      <c r="F80" s="422"/>
      <c r="G80" s="553"/>
    </row>
    <row r="81" spans="1:7" s="547" customFormat="1">
      <c r="A81" s="861" t="s">
        <v>61</v>
      </c>
      <c r="B81" s="421">
        <f>'Sources and Uses Budget'!$C80</f>
        <v>200000</v>
      </c>
      <c r="C81" s="421">
        <f>'Sources and Uses Budget'!$C80</f>
        <v>200000</v>
      </c>
      <c r="D81" s="425">
        <f>C81-B81</f>
        <v>0</v>
      </c>
      <c r="E81" s="423"/>
      <c r="F81" s="422"/>
      <c r="G81" s="553"/>
    </row>
    <row r="82" spans="1:7" s="547" customFormat="1">
      <c r="A82" s="426" t="s">
        <v>1419</v>
      </c>
      <c r="B82" s="425">
        <f>SUM(B80:B81)</f>
        <v>1257856.5708000001</v>
      </c>
      <c r="C82" s="425">
        <f>SUM(C80:C81)</f>
        <v>1257856.5708000001</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138270.69055768009</v>
      </c>
      <c r="C84" s="421">
        <f>'Sources and Uses Budget'!$C83</f>
        <v>138270.69055768009</v>
      </c>
      <c r="D84" s="425">
        <f t="shared" si="1"/>
        <v>0</v>
      </c>
      <c r="E84" s="423"/>
      <c r="F84" s="422"/>
      <c r="G84" s="553"/>
    </row>
    <row r="85" spans="1:7" s="547" customFormat="1">
      <c r="A85" s="424" t="s">
        <v>825</v>
      </c>
      <c r="B85" s="421">
        <f>'Sources and Uses Budget'!$C84</f>
        <v>15000</v>
      </c>
      <c r="C85" s="421">
        <f>'Sources and Uses Budget'!$C84</f>
        <v>15000</v>
      </c>
      <c r="D85" s="425">
        <f t="shared" si="1"/>
        <v>0</v>
      </c>
      <c r="E85" s="423"/>
      <c r="F85" s="422"/>
      <c r="G85" s="553"/>
    </row>
    <row r="86" spans="1:7" s="547" customFormat="1">
      <c r="A86" s="424" t="s">
        <v>826</v>
      </c>
      <c r="B86" s="421">
        <f>'Sources and Uses Budget'!$C85</f>
        <v>3062230.66</v>
      </c>
      <c r="C86" s="421">
        <f>'Sources and Uses Budget'!$C85</f>
        <v>3062230.66</v>
      </c>
      <c r="D86" s="425">
        <f t="shared" si="1"/>
        <v>0</v>
      </c>
      <c r="E86" s="423"/>
      <c r="F86" s="422"/>
      <c r="G86" s="553"/>
    </row>
    <row r="87" spans="1:7" s="547" customFormat="1">
      <c r="A87" s="424" t="s">
        <v>827</v>
      </c>
      <c r="B87" s="421">
        <f>'Sources and Uses Budget'!$C86</f>
        <v>408000</v>
      </c>
      <c r="C87" s="421">
        <f>'Sources and Uses Budget'!$C86</f>
        <v>408000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90000</v>
      </c>
      <c r="C89" s="421">
        <f>'Sources and Uses Budget'!$C88</f>
        <v>90000</v>
      </c>
      <c r="D89" s="425">
        <f t="shared" si="1"/>
        <v>0</v>
      </c>
      <c r="E89" s="423"/>
      <c r="F89" s="422"/>
      <c r="G89" s="553"/>
    </row>
    <row r="90" spans="1:7" s="547" customFormat="1">
      <c r="A90" s="424" t="s">
        <v>830</v>
      </c>
      <c r="B90" s="421">
        <f>'Sources and Uses Budget'!$C89</f>
        <v>15000</v>
      </c>
      <c r="C90" s="421">
        <f>'Sources and Uses Budget'!$C89</f>
        <v>15000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15000</v>
      </c>
      <c r="C93" s="421">
        <f>'Sources and Uses Budget'!$C92</f>
        <v>15000</v>
      </c>
      <c r="D93" s="425">
        <f t="shared" si="1"/>
        <v>0</v>
      </c>
      <c r="E93" s="423"/>
      <c r="F93" s="422"/>
      <c r="G93" s="553"/>
    </row>
    <row r="94" spans="1:7" s="547" customFormat="1">
      <c r="A94" s="427" t="s">
        <v>35</v>
      </c>
      <c r="B94" s="421">
        <f>'Sources and Uses Budget'!$C93</f>
        <v>10000</v>
      </c>
      <c r="C94" s="421">
        <f>'Sources and Uses Budget'!$C93</f>
        <v>10000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3768501.3505576802</v>
      </c>
      <c r="C97" s="425">
        <f>SUM(C84:C96)</f>
        <v>3768501.3505576802</v>
      </c>
      <c r="D97" s="425">
        <f t="shared" si="1"/>
        <v>0</v>
      </c>
      <c r="E97" s="423"/>
      <c r="F97" s="422"/>
      <c r="G97" s="553"/>
    </row>
    <row r="98" spans="1:7" s="547" customFormat="1">
      <c r="A98" s="426" t="s">
        <v>833</v>
      </c>
      <c r="B98" s="425">
        <f>SUM(B64+B71+B78+B82+B97)</f>
        <v>30253620.389761336</v>
      </c>
      <c r="C98" s="425">
        <f>SUM(C64+C71+C78+C82+C97)</f>
        <v>30253620.389761336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4253207</v>
      </c>
      <c r="C100" s="421">
        <f>'Sources and Uses Budget'!$C99</f>
        <v>4253207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4253207</v>
      </c>
      <c r="C105" s="425">
        <f>SUM(C100:C104)</f>
        <v>4253207</v>
      </c>
      <c r="D105" s="425">
        <f t="shared" si="1"/>
        <v>0</v>
      </c>
      <c r="E105" s="423"/>
      <c r="F105" s="422"/>
      <c r="G105" s="551"/>
    </row>
    <row r="106" spans="1:7" s="546" customFormat="1">
      <c r="A106" s="426" t="s">
        <v>838</v>
      </c>
      <c r="B106" s="428">
        <f>SUM(B98+B105)</f>
        <v>34506827.389761336</v>
      </c>
      <c r="C106" s="428">
        <f>SUM(C98+C105)</f>
        <v>34506827.389761336</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7" t="s">
        <v>1158</v>
      </c>
      <c r="B2" s="1907"/>
      <c r="C2" s="1908"/>
      <c r="D2" s="1908"/>
      <c r="E2" s="1908"/>
      <c r="F2" s="1908"/>
      <c r="G2" s="1908"/>
    </row>
    <row r="3" spans="1:9" s="256" customFormat="1">
      <c r="A3" s="1907" t="s">
        <v>1088</v>
      </c>
      <c r="B3" s="1907"/>
      <c r="C3" s="1908"/>
      <c r="D3" s="1908"/>
      <c r="E3" s="1908"/>
      <c r="F3" s="1908"/>
      <c r="G3" s="1908"/>
      <c r="I3" s="677" t="s">
        <v>316</v>
      </c>
    </row>
    <row r="4" spans="1:9">
      <c r="I4" s="678" t="s">
        <v>1159</v>
      </c>
    </row>
    <row r="5" spans="1:9" s="39" customFormat="1">
      <c r="A5" s="1911" t="s">
        <v>1089</v>
      </c>
      <c r="B5" s="1911"/>
      <c r="C5" s="1912"/>
      <c r="D5" s="1912"/>
      <c r="E5" s="1912"/>
      <c r="F5" s="1912"/>
      <c r="G5" s="1912"/>
      <c r="I5" s="678" t="s">
        <v>1160</v>
      </c>
    </row>
    <row r="6" spans="1:9" s="39" customFormat="1">
      <c r="A6" s="1911" t="s">
        <v>880</v>
      </c>
      <c r="B6" s="1911"/>
      <c r="C6" s="1912"/>
      <c r="D6" s="1912"/>
      <c r="E6" s="1912"/>
      <c r="F6" s="1912"/>
      <c r="G6" s="1912"/>
      <c r="I6" s="677" t="s">
        <v>626</v>
      </c>
    </row>
    <row r="7" spans="1:9" ht="11.85" customHeight="1"/>
    <row r="8" spans="1:9" s="39" customFormat="1">
      <c r="A8" s="1909" t="s">
        <v>1255</v>
      </c>
      <c r="B8" s="1909"/>
      <c r="C8" s="1910"/>
      <c r="D8" s="1910"/>
      <c r="E8" s="1910"/>
      <c r="F8" s="1910"/>
      <c r="G8" s="1910"/>
    </row>
    <row r="9" spans="1:9" s="39" customFormat="1">
      <c r="A9" s="1909" t="s">
        <v>1256</v>
      </c>
      <c r="B9" s="1909"/>
      <c r="C9" s="1910"/>
      <c r="D9" s="1910"/>
      <c r="E9" s="1910"/>
      <c r="F9" s="1910"/>
      <c r="G9" s="1910"/>
    </row>
    <row r="10" spans="1:9">
      <c r="A10" s="258"/>
      <c r="B10" s="258"/>
      <c r="C10" s="255"/>
      <c r="D10" s="255"/>
      <c r="E10" s="255"/>
      <c r="F10" s="255"/>
    </row>
    <row r="11" spans="1:9">
      <c r="A11" s="1913" t="s">
        <v>1258</v>
      </c>
      <c r="B11" s="1913"/>
      <c r="C11" s="1913"/>
      <c r="D11" s="1913"/>
      <c r="E11" s="1913"/>
      <c r="F11" s="1913"/>
      <c r="G11" s="1913"/>
    </row>
    <row r="12" spans="1:9">
      <c r="A12" s="255"/>
      <c r="B12" s="673"/>
      <c r="E12" s="50"/>
    </row>
    <row r="13" spans="1:9" ht="13.15" customHeight="1">
      <c r="C13" s="255"/>
      <c r="D13" s="1885" t="s">
        <v>1257</v>
      </c>
      <c r="E13" s="1885"/>
      <c r="F13" s="1885"/>
    </row>
    <row r="14" spans="1:9">
      <c r="C14" s="255"/>
      <c r="D14" s="1885"/>
      <c r="E14" s="1885"/>
      <c r="F14" s="1885"/>
    </row>
    <row r="15" spans="1:9">
      <c r="A15" s="260"/>
      <c r="B15" s="260"/>
      <c r="C15" s="260"/>
      <c r="D15" s="1882" t="s">
        <v>1240</v>
      </c>
      <c r="E15" s="1882"/>
      <c r="F15" s="1882"/>
    </row>
    <row r="16" spans="1:9">
      <c r="A16" s="260"/>
      <c r="B16" s="260"/>
      <c r="C16" s="260"/>
      <c r="D16" s="327"/>
    </row>
    <row r="17" spans="1:7" ht="14.25">
      <c r="A17" s="261"/>
      <c r="B17" s="679" t="s">
        <v>316</v>
      </c>
      <c r="C17" s="313"/>
      <c r="D17" s="1857" t="s">
        <v>1241</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9" t="s">
        <v>316</v>
      </c>
      <c r="D21" s="1886" t="s">
        <v>1242</v>
      </c>
      <c r="E21" s="1886"/>
      <c r="F21" s="1886"/>
    </row>
    <row r="22" spans="1:7" ht="14.25">
      <c r="A22" s="261"/>
      <c r="B22" s="261"/>
      <c r="D22" s="135"/>
    </row>
    <row r="23" spans="1:7" ht="14.25">
      <c r="A23" s="261"/>
      <c r="B23" s="679" t="s">
        <v>316</v>
      </c>
      <c r="D23" s="1857" t="s">
        <v>1243</v>
      </c>
      <c r="E23" s="1857"/>
      <c r="F23" s="1857"/>
    </row>
    <row r="24" spans="1:7" ht="14.25">
      <c r="A24" s="261"/>
      <c r="B24" s="261"/>
      <c r="D24" s="1857"/>
      <c r="E24" s="1857"/>
      <c r="F24" s="1857"/>
    </row>
    <row r="25" spans="1:7"/>
    <row r="26" spans="1:7" ht="14.25">
      <c r="A26" s="261"/>
      <c r="B26" s="679" t="s">
        <v>316</v>
      </c>
      <c r="D26" s="1880" t="s">
        <v>1244</v>
      </c>
      <c r="E26" s="1880"/>
      <c r="F26" s="1880"/>
    </row>
    <row r="27" spans="1:7">
      <c r="D27" s="1880"/>
      <c r="E27" s="1880"/>
      <c r="F27" s="1880"/>
    </row>
    <row r="28" spans="1:7">
      <c r="D28" s="1880"/>
      <c r="E28" s="1880"/>
      <c r="F28" s="1880"/>
    </row>
    <row r="29" spans="1:7">
      <c r="A29" s="558"/>
      <c r="C29" s="558"/>
      <c r="D29" s="1880"/>
      <c r="E29" s="1880"/>
      <c r="F29" s="1880"/>
    </row>
    <row r="30" spans="1:7">
      <c r="A30" s="558"/>
      <c r="C30" s="558"/>
      <c r="D30" s="1880"/>
      <c r="E30" s="1880"/>
      <c r="F30" s="1880"/>
    </row>
    <row r="31" spans="1:7" s="39" customFormat="1">
      <c r="A31" s="273"/>
      <c r="B31" s="273"/>
      <c r="C31" s="273"/>
      <c r="D31" s="443"/>
      <c r="E31" s="130"/>
      <c r="F31" s="130"/>
      <c r="G31" s="130"/>
    </row>
    <row r="32" spans="1:7" s="39" customFormat="1">
      <c r="A32" s="273"/>
      <c r="B32" s="679" t="s">
        <v>316</v>
      </c>
      <c r="C32" s="273"/>
      <c r="D32" s="1859" t="s">
        <v>1245</v>
      </c>
      <c r="E32" s="1859"/>
      <c r="F32" s="1859"/>
      <c r="G32" s="130"/>
    </row>
    <row r="33" spans="1:7" s="39" customFormat="1">
      <c r="A33" s="273"/>
      <c r="B33" s="273"/>
      <c r="C33" s="273"/>
      <c r="D33" s="1859"/>
      <c r="E33" s="1859"/>
      <c r="F33" s="1859"/>
      <c r="G33" s="130"/>
    </row>
    <row r="34" spans="1:7" ht="14.25">
      <c r="A34" s="261"/>
      <c r="B34" s="261"/>
      <c r="D34" s="404"/>
    </row>
    <row r="35" spans="1:7" ht="14.45" customHeight="1">
      <c r="A35" s="261"/>
      <c r="B35" s="679" t="s">
        <v>316</v>
      </c>
      <c r="C35" s="554"/>
      <c r="D35" s="1859" t="s">
        <v>1246</v>
      </c>
      <c r="E35" s="1859"/>
      <c r="F35" s="1859"/>
    </row>
    <row r="36" spans="1:7" ht="14.25">
      <c r="A36" s="261"/>
      <c r="B36" s="261"/>
      <c r="C36" s="554"/>
      <c r="D36" s="1859"/>
      <c r="E36" s="1859"/>
      <c r="F36" s="1859"/>
    </row>
    <row r="37" spans="1:7" ht="14.25">
      <c r="A37" s="261"/>
      <c r="B37" s="261"/>
      <c r="C37" s="554"/>
      <c r="D37" s="1859"/>
      <c r="E37" s="1859"/>
      <c r="F37" s="1859"/>
    </row>
    <row r="38" spans="1:7" ht="14.25">
      <c r="A38" s="261"/>
      <c r="B38" s="261"/>
      <c r="C38" s="554"/>
      <c r="D38" s="12"/>
    </row>
    <row r="39" spans="1:7" s="682" customFormat="1" ht="14.25">
      <c r="A39" s="261"/>
      <c r="B39" s="679" t="s">
        <v>316</v>
      </c>
      <c r="C39" s="699"/>
      <c r="D39" s="1859" t="s">
        <v>1247</v>
      </c>
      <c r="E39" s="1859"/>
      <c r="F39" s="1859"/>
      <c r="G39" s="7"/>
    </row>
    <row r="40" spans="1:7" s="682" customFormat="1" ht="14.25">
      <c r="A40" s="261"/>
      <c r="B40" s="261"/>
      <c r="C40" s="699"/>
      <c r="D40" s="1859"/>
      <c r="E40" s="1859"/>
      <c r="F40" s="1859"/>
      <c r="G40" s="7"/>
    </row>
    <row r="41" spans="1:7" s="682" customFormat="1" ht="14.25">
      <c r="A41" s="261"/>
      <c r="B41" s="261"/>
      <c r="C41" s="699"/>
      <c r="D41" s="1859"/>
      <c r="E41" s="1859"/>
      <c r="F41" s="1859"/>
      <c r="G41" s="7"/>
    </row>
    <row r="42" spans="1:7" s="682" customFormat="1" ht="14.25">
      <c r="A42" s="261"/>
      <c r="B42" s="261"/>
      <c r="C42" s="699"/>
      <c r="D42" s="1859"/>
      <c r="E42" s="1859"/>
      <c r="F42" s="1859"/>
      <c r="G42" s="7"/>
    </row>
    <row r="43" spans="1:7" s="682" customFormat="1" ht="14.25">
      <c r="A43" s="261"/>
      <c r="B43" s="261"/>
      <c r="C43" s="699"/>
      <c r="D43" s="1859"/>
      <c r="E43" s="1859"/>
      <c r="F43" s="1859"/>
      <c r="G43" s="7"/>
    </row>
    <row r="44" spans="1:7" s="682" customFormat="1" ht="14.25">
      <c r="A44" s="261"/>
      <c r="B44" s="261"/>
      <c r="C44" s="699"/>
      <c r="D44" s="698"/>
      <c r="E44" s="698"/>
      <c r="F44" s="698"/>
      <c r="G44" s="7"/>
    </row>
    <row r="45" spans="1:7" ht="14.25">
      <c r="A45" s="261"/>
      <c r="B45" s="679" t="s">
        <v>316</v>
      </c>
      <c r="C45" s="554"/>
      <c r="D45" s="1859" t="s">
        <v>1248</v>
      </c>
      <c r="E45" s="1859"/>
      <c r="F45" s="1859"/>
    </row>
    <row r="46" spans="1:7" ht="14.25">
      <c r="A46" s="261"/>
      <c r="B46" s="261"/>
      <c r="C46" s="554"/>
      <c r="D46" s="1859"/>
      <c r="E46" s="1859"/>
      <c r="F46" s="1859"/>
    </row>
    <row r="47" spans="1:7" ht="14.25">
      <c r="A47" s="261"/>
      <c r="B47" s="261"/>
      <c r="C47" s="554"/>
      <c r="D47" s="1859"/>
      <c r="E47" s="1859"/>
      <c r="F47" s="1859"/>
    </row>
    <row r="48" spans="1:7" ht="23.25" customHeight="1">
      <c r="A48" s="261"/>
      <c r="B48" s="261"/>
      <c r="C48" s="554"/>
      <c r="D48" s="1859"/>
      <c r="E48" s="1859"/>
      <c r="F48" s="1859"/>
    </row>
    <row r="49" spans="1:7" ht="14.25">
      <c r="A49" s="261"/>
      <c r="B49" s="261"/>
      <c r="D49" s="151"/>
    </row>
    <row r="50" spans="1:7" ht="14.45" customHeight="1">
      <c r="A50" s="261"/>
      <c r="B50" s="679" t="s">
        <v>316</v>
      </c>
      <c r="D50" s="1859" t="s">
        <v>1249</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6"/>
      <c r="D53" s="239"/>
      <c r="E53" s="22"/>
      <c r="F53" s="22"/>
      <c r="G53" s="22"/>
    </row>
    <row r="54" spans="1:7" s="2" customFormat="1" ht="14.25">
      <c r="A54" s="403"/>
      <c r="B54" s="679" t="s">
        <v>316</v>
      </c>
      <c r="C54" s="557"/>
      <c r="D54" s="1859" t="s">
        <v>1250</v>
      </c>
      <c r="E54" s="1859"/>
      <c r="F54" s="1859"/>
      <c r="G54" s="22"/>
    </row>
    <row r="55" spans="1:7" s="2" customFormat="1" ht="14.25">
      <c r="A55" s="403"/>
      <c r="B55" s="403"/>
      <c r="C55" s="557"/>
      <c r="D55" s="1859"/>
      <c r="E55" s="1859"/>
      <c r="F55" s="1859"/>
      <c r="G55" s="22"/>
    </row>
    <row r="56" spans="1:7" s="39" customFormat="1">
      <c r="A56" s="273"/>
      <c r="B56" s="273"/>
      <c r="C56" s="273"/>
      <c r="D56" s="443"/>
      <c r="E56" s="130"/>
      <c r="F56" s="130"/>
      <c r="G56" s="130"/>
    </row>
    <row r="57" spans="1:7" ht="14.25">
      <c r="A57" s="261"/>
      <c r="B57" s="679" t="s">
        <v>316</v>
      </c>
      <c r="D57" s="1859" t="s">
        <v>1251</v>
      </c>
      <c r="E57" s="1859"/>
      <c r="F57" s="1859"/>
    </row>
    <row r="58" spans="1:7">
      <c r="D58" s="1859"/>
      <c r="E58" s="1859"/>
      <c r="F58" s="1859"/>
    </row>
    <row r="59" spans="1:7">
      <c r="D59" s="1859"/>
      <c r="E59" s="1859"/>
      <c r="F59" s="1859"/>
    </row>
    <row r="60" spans="1:7" s="682" customFormat="1">
      <c r="A60" s="699"/>
      <c r="B60" s="699"/>
      <c r="C60" s="699"/>
      <c r="D60" s="678"/>
      <c r="E60" s="7"/>
      <c r="F60" s="7"/>
      <c r="G60" s="7"/>
    </row>
    <row r="61" spans="1:7" ht="14.25">
      <c r="A61" s="261"/>
      <c r="B61" s="679" t="s">
        <v>316</v>
      </c>
      <c r="D61" s="1859" t="s">
        <v>1252</v>
      </c>
      <c r="E61" s="1859"/>
      <c r="F61" s="1859"/>
    </row>
    <row r="62" spans="1:7">
      <c r="D62" s="1859"/>
      <c r="E62" s="1859"/>
      <c r="F62" s="1859"/>
    </row>
    <row r="63" spans="1:7"/>
    <row r="64" spans="1:7" ht="14.25">
      <c r="A64" s="261"/>
      <c r="B64" s="679" t="s">
        <v>316</v>
      </c>
      <c r="D64" s="1859" t="s">
        <v>1253</v>
      </c>
      <c r="E64" s="1859"/>
      <c r="F64" s="1859"/>
    </row>
    <row r="65" spans="1:7">
      <c r="D65" s="1859"/>
      <c r="E65" s="1859"/>
      <c r="F65" s="1859"/>
    </row>
    <row r="66" spans="1:7">
      <c r="A66" s="555"/>
      <c r="C66" s="555"/>
      <c r="D66" s="1859"/>
      <c r="E66" s="1859"/>
      <c r="F66" s="1859"/>
    </row>
    <row r="67" spans="1:7">
      <c r="D67" s="12"/>
    </row>
    <row r="68" spans="1:7" ht="14.25">
      <c r="A68" s="261"/>
      <c r="B68" s="679" t="s">
        <v>316</v>
      </c>
      <c r="D68" s="1857" t="s">
        <v>1254</v>
      </c>
      <c r="E68" s="1857"/>
      <c r="F68" s="1857"/>
    </row>
    <row r="69" spans="1:7">
      <c r="D69" s="1857"/>
      <c r="E69" s="1857"/>
      <c r="F69" s="1857"/>
    </row>
    <row r="70" spans="1:7" ht="14.25">
      <c r="A70" s="261"/>
      <c r="B70" s="261"/>
      <c r="D70" s="135"/>
    </row>
    <row r="71" spans="1:7">
      <c r="A71" s="1883" t="s">
        <v>1161</v>
      </c>
      <c r="B71" s="1883"/>
      <c r="C71" s="1883"/>
      <c r="D71" s="1883"/>
      <c r="E71" s="1883"/>
      <c r="F71" s="1883"/>
      <c r="G71" s="1883"/>
    </row>
    <row r="72" spans="1:7"/>
    <row r="73" spans="1:7">
      <c r="C73" s="262"/>
      <c r="D73" s="1899" t="s">
        <v>1259</v>
      </c>
      <c r="E73" s="1899"/>
      <c r="F73" s="1899"/>
    </row>
    <row r="74" spans="1:7">
      <c r="A74" s="135"/>
      <c r="B74" s="135"/>
      <c r="D74" s="1857" t="s">
        <v>1286</v>
      </c>
      <c r="E74" s="1857"/>
      <c r="F74" s="1857"/>
    </row>
    <row r="75" spans="1:7">
      <c r="A75" s="135"/>
      <c r="B75" s="135"/>
    </row>
    <row r="76" spans="1:7" ht="14.25">
      <c r="A76" s="261"/>
      <c r="B76" s="679" t="s">
        <v>316</v>
      </c>
      <c r="D76" s="1857" t="s">
        <v>1260</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6" customFormat="1" ht="14.25">
      <c r="A82" s="707"/>
      <c r="B82" s="707"/>
      <c r="C82" s="705"/>
      <c r="D82" s="709"/>
      <c r="E82" s="709"/>
      <c r="F82" s="709"/>
      <c r="G82" s="7"/>
    </row>
    <row r="83" spans="1:7" s="706" customFormat="1" ht="14.45" customHeight="1">
      <c r="A83" s="707"/>
      <c r="B83" s="712" t="s">
        <v>316</v>
      </c>
      <c r="C83" s="705"/>
      <c r="D83" s="1914" t="s">
        <v>1359</v>
      </c>
      <c r="E83" s="1914"/>
      <c r="F83" s="1914"/>
      <c r="G83" s="7"/>
    </row>
    <row r="84" spans="1:7" s="706" customFormat="1" ht="14.25">
      <c r="A84" s="707"/>
      <c r="B84" s="707"/>
      <c r="C84" s="705"/>
      <c r="D84" s="1914"/>
      <c r="E84" s="1914"/>
      <c r="F84" s="1914"/>
      <c r="G84" s="7"/>
    </row>
    <row r="85" spans="1:7" s="706" customFormat="1" ht="14.25">
      <c r="A85" s="707"/>
      <c r="B85" s="707"/>
      <c r="C85" s="705"/>
      <c r="D85" s="1914"/>
      <c r="E85" s="1914"/>
      <c r="F85" s="1914"/>
      <c r="G85" s="7"/>
    </row>
    <row r="86" spans="1:7" s="706" customFormat="1" ht="14.25">
      <c r="A86" s="707"/>
      <c r="B86" s="707"/>
      <c r="C86" s="705"/>
      <c r="D86" s="1914"/>
      <c r="E86" s="1914"/>
      <c r="F86" s="1914"/>
      <c r="G86" s="7"/>
    </row>
    <row r="87" spans="1:7" s="706" customFormat="1" ht="14.25">
      <c r="A87" s="707"/>
      <c r="B87" s="707"/>
      <c r="C87" s="705"/>
      <c r="D87" s="1914"/>
      <c r="E87" s="1914"/>
      <c r="F87" s="1914"/>
      <c r="G87" s="7"/>
    </row>
    <row r="88" spans="1:7" s="719" customFormat="1" ht="14.25">
      <c r="A88" s="714"/>
      <c r="B88" s="714"/>
      <c r="C88" s="745"/>
      <c r="D88" s="1914"/>
      <c r="E88" s="1914"/>
      <c r="F88" s="1914"/>
      <c r="G88" s="7"/>
    </row>
    <row r="89" spans="1:7" s="719" customFormat="1" ht="14.25">
      <c r="A89" s="714"/>
      <c r="B89" s="714"/>
      <c r="C89" s="745"/>
      <c r="D89" s="1914"/>
      <c r="E89" s="1914"/>
      <c r="F89" s="1914"/>
      <c r="G89" s="7"/>
    </row>
    <row r="90" spans="1:7" s="719" customFormat="1" ht="14.25">
      <c r="A90" s="714"/>
      <c r="B90" s="714"/>
      <c r="C90" s="745"/>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10" customFormat="1" ht="14.25">
      <c r="A97" s="711"/>
      <c r="B97" s="715" t="s">
        <v>316</v>
      </c>
      <c r="C97" s="705"/>
      <c r="D97" s="1857" t="s">
        <v>1261</v>
      </c>
      <c r="E97" s="1857"/>
      <c r="F97" s="1857"/>
      <c r="G97" s="7"/>
    </row>
    <row r="98" spans="1:11" s="710" customFormat="1" ht="14.25">
      <c r="A98" s="711"/>
      <c r="B98" s="711"/>
      <c r="C98" s="705"/>
      <c r="D98" s="1857"/>
      <c r="E98" s="1857"/>
      <c r="F98" s="1857"/>
      <c r="G98" s="7"/>
    </row>
    <row r="99" spans="1:11" s="710" customFormat="1" ht="14.25">
      <c r="A99" s="711"/>
      <c r="B99" s="711"/>
      <c r="C99" s="705"/>
      <c r="D99" s="1857"/>
      <c r="E99" s="1857"/>
      <c r="F99" s="1857"/>
      <c r="G99" s="7"/>
    </row>
    <row r="100" spans="1:11" s="710" customFormat="1" ht="14.25">
      <c r="A100" s="711"/>
      <c r="B100" s="711"/>
      <c r="C100" s="705"/>
      <c r="D100" s="1857"/>
      <c r="E100" s="1857"/>
      <c r="F100" s="1857"/>
      <c r="G100" s="7"/>
    </row>
    <row r="101" spans="1:11" s="710" customFormat="1" ht="14.25">
      <c r="A101" s="711"/>
      <c r="B101" s="711"/>
      <c r="C101" s="705"/>
      <c r="D101" s="1857"/>
      <c r="E101" s="1857"/>
      <c r="F101" s="1857"/>
      <c r="G101" s="7"/>
    </row>
    <row r="102" spans="1:11" s="710" customFormat="1" ht="14.25">
      <c r="A102" s="711"/>
      <c r="B102" s="711"/>
      <c r="C102" s="705"/>
      <c r="D102" s="1857"/>
      <c r="E102" s="1857"/>
      <c r="F102" s="1857"/>
      <c r="G102" s="7"/>
    </row>
    <row r="103" spans="1:11" s="710" customFormat="1" ht="14.25">
      <c r="A103" s="711"/>
      <c r="B103" s="711"/>
      <c r="C103" s="705"/>
      <c r="D103" s="1857"/>
      <c r="E103" s="1857"/>
      <c r="F103" s="1857"/>
      <c r="G103" s="7"/>
    </row>
    <row r="104" spans="1:11" s="710" customFormat="1" ht="14.25">
      <c r="A104" s="711"/>
      <c r="B104" s="711"/>
      <c r="C104" s="705"/>
      <c r="D104" s="1857"/>
      <c r="E104" s="1857"/>
      <c r="F104" s="1857"/>
      <c r="G104" s="7"/>
    </row>
    <row r="105" spans="1:11" s="713" customFormat="1" ht="14.25">
      <c r="A105" s="714"/>
      <c r="B105" s="714"/>
      <c r="C105" s="705"/>
      <c r="D105" s="716"/>
      <c r="E105" s="716"/>
      <c r="F105" s="716"/>
      <c r="G105" s="7"/>
    </row>
    <row r="106" spans="1:11" ht="14.25">
      <c r="A106" s="403"/>
      <c r="B106" s="708" t="s">
        <v>316</v>
      </c>
      <c r="C106" s="469"/>
      <c r="D106" s="1915" t="s">
        <v>1262</v>
      </c>
      <c r="E106" s="1915"/>
      <c r="F106" s="1915"/>
      <c r="G106" s="470"/>
      <c r="H106" s="468"/>
      <c r="I106" s="468"/>
      <c r="J106" s="468"/>
      <c r="K106" s="468"/>
    </row>
    <row r="107" spans="1:11" ht="14.25">
      <c r="A107" s="261"/>
      <c r="B107" s="261"/>
      <c r="C107" s="315"/>
      <c r="D107" s="1915"/>
      <c r="E107" s="1915"/>
      <c r="F107" s="1915"/>
      <c r="G107" s="470"/>
      <c r="H107" s="468"/>
      <c r="I107" s="468"/>
      <c r="J107" s="468"/>
      <c r="K107" s="468"/>
    </row>
    <row r="108" spans="1:11" ht="14.25">
      <c r="A108" s="261"/>
      <c r="B108" s="261"/>
      <c r="C108" s="315"/>
      <c r="D108" s="1915"/>
      <c r="E108" s="1915"/>
      <c r="F108" s="1915"/>
      <c r="G108" s="470"/>
      <c r="H108" s="468"/>
      <c r="I108" s="468"/>
      <c r="J108" s="468"/>
      <c r="K108" s="468"/>
    </row>
    <row r="109" spans="1:11" ht="14.25">
      <c r="A109" s="261"/>
      <c r="B109" s="261"/>
      <c r="C109" s="315"/>
      <c r="D109" s="1915"/>
      <c r="E109" s="1915"/>
      <c r="F109" s="1915"/>
      <c r="G109" s="470"/>
      <c r="H109" s="468"/>
      <c r="I109" s="468"/>
      <c r="J109" s="468"/>
      <c r="K109" s="468"/>
    </row>
    <row r="110" spans="1:11" ht="14.25">
      <c r="A110" s="261"/>
      <c r="B110" s="261"/>
      <c r="C110" s="315"/>
      <c r="D110" s="1915"/>
      <c r="E110" s="1915"/>
      <c r="F110" s="1915"/>
      <c r="G110" s="470"/>
      <c r="H110" s="468"/>
      <c r="I110" s="468"/>
      <c r="J110" s="468"/>
      <c r="K110" s="468"/>
    </row>
    <row r="111" spans="1:11">
      <c r="C111"/>
      <c r="D111" s="1915"/>
      <c r="E111" s="1915"/>
      <c r="F111" s="1915"/>
      <c r="G111"/>
      <c r="H111"/>
      <c r="I111"/>
      <c r="J111"/>
      <c r="K111"/>
    </row>
    <row r="112" spans="1:11">
      <c r="C112"/>
      <c r="D112" s="1915"/>
      <c r="E112" s="1915"/>
      <c r="F112" s="1915"/>
      <c r="G112"/>
      <c r="H112"/>
      <c r="I112"/>
      <c r="J112"/>
      <c r="K112"/>
    </row>
    <row r="113" spans="1:11">
      <c r="C113"/>
      <c r="D113" s="477"/>
      <c r="E113"/>
      <c r="F113"/>
      <c r="G113"/>
      <c r="H113"/>
      <c r="I113"/>
      <c r="J113"/>
      <c r="K113"/>
    </row>
    <row r="114" spans="1:11" ht="14.25">
      <c r="A114" s="261"/>
      <c r="B114" s="679" t="s">
        <v>316</v>
      </c>
      <c r="C114"/>
      <c r="D114" s="1916" t="s">
        <v>1263</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9" t="s">
        <v>316</v>
      </c>
      <c r="C117" s="10"/>
      <c r="D117" s="1857" t="s">
        <v>1264</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9" t="s">
        <v>316</v>
      </c>
      <c r="C123" s="10"/>
      <c r="D123" s="1859" t="s">
        <v>1265</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6"/>
      <c r="C125" s="10"/>
      <c r="D125" s="1859"/>
      <c r="E125" s="1859"/>
      <c r="F125" s="1859"/>
      <c r="G125" s="149"/>
    </row>
    <row r="126" spans="1:11" customFormat="1" ht="13.7" customHeight="1">
      <c r="A126" s="132"/>
      <c r="B126" s="676"/>
      <c r="C126" s="10"/>
      <c r="D126" s="1859"/>
      <c r="E126" s="1859"/>
      <c r="F126" s="1859"/>
      <c r="G126" s="149"/>
    </row>
    <row r="127" spans="1:11" customFormat="1" ht="13.7" customHeight="1">
      <c r="A127" s="132"/>
      <c r="B127" s="676"/>
      <c r="C127" s="10"/>
      <c r="D127" s="1859"/>
      <c r="E127" s="1859"/>
      <c r="F127" s="1859"/>
      <c r="G127" s="149"/>
    </row>
    <row r="128" spans="1:11" customFormat="1" ht="13.7" customHeight="1">
      <c r="A128" s="378"/>
      <c r="B128" s="378"/>
      <c r="C128" s="10"/>
      <c r="D128" s="1859"/>
      <c r="E128" s="1859"/>
      <c r="F128" s="1859"/>
      <c r="G128" s="149"/>
    </row>
    <row r="129" spans="1:7" s="2" customFormat="1" ht="13.7" customHeight="1">
      <c r="A129" s="273"/>
      <c r="B129" s="273"/>
      <c r="C129" s="442"/>
      <c r="D129" s="1859"/>
      <c r="E129" s="1859"/>
      <c r="F129" s="1859"/>
      <c r="G129" s="182"/>
    </row>
    <row r="130" spans="1:7" s="2" customFormat="1" ht="13.7" customHeight="1">
      <c r="A130" s="273"/>
      <c r="B130" s="273"/>
      <c r="C130" s="442"/>
      <c r="D130" s="1859"/>
      <c r="E130" s="1859"/>
      <c r="F130" s="1859"/>
      <c r="G130" s="182"/>
    </row>
    <row r="131" spans="1:7" customFormat="1" ht="13.7" customHeight="1">
      <c r="A131" s="132"/>
      <c r="B131" s="676"/>
      <c r="C131" s="10"/>
      <c r="D131" s="1859"/>
      <c r="E131" s="1859"/>
      <c r="F131" s="1859"/>
      <c r="G131" s="149"/>
    </row>
    <row r="132" spans="1:7" customFormat="1" ht="13.7" customHeight="1">
      <c r="A132" s="132"/>
      <c r="B132" s="676"/>
      <c r="C132" s="10"/>
      <c r="D132" s="1859"/>
      <c r="E132" s="1859"/>
      <c r="F132" s="1859"/>
      <c r="G132" s="149"/>
    </row>
    <row r="133" spans="1:7" customFormat="1" ht="13.7" customHeight="1">
      <c r="A133" s="132"/>
      <c r="B133" s="676"/>
      <c r="C133" s="10"/>
      <c r="D133" s="1859"/>
      <c r="E133" s="1859"/>
      <c r="F133" s="1859"/>
      <c r="G133" s="149"/>
    </row>
    <row r="134" spans="1:7" customFormat="1" ht="13.7" customHeight="1">
      <c r="A134" s="132"/>
      <c r="B134" s="676"/>
      <c r="C134" s="10"/>
      <c r="D134" s="1859"/>
      <c r="E134" s="1859"/>
      <c r="F134" s="185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7" t="s">
        <v>1373</v>
      </c>
      <c r="E136" s="1857"/>
      <c r="F136" s="1857"/>
      <c r="G136" s="149"/>
    </row>
    <row r="137" spans="1:7" s="717" customFormat="1" ht="13.7" customHeight="1">
      <c r="A137" s="705"/>
      <c r="B137" s="705"/>
      <c r="C137" s="10"/>
      <c r="D137" s="1857"/>
      <c r="E137" s="1857"/>
      <c r="F137" s="1857"/>
      <c r="G137" s="149"/>
    </row>
    <row r="138" spans="1:7" s="717" customFormat="1" ht="13.7" customHeight="1">
      <c r="A138" s="705"/>
      <c r="B138" s="705"/>
      <c r="C138" s="10"/>
      <c r="D138" s="1857"/>
      <c r="E138" s="1857"/>
      <c r="F138" s="1857"/>
      <c r="G138" s="149"/>
    </row>
    <row r="139" spans="1:7" s="717" customFormat="1" ht="13.7" customHeight="1">
      <c r="A139" s="705"/>
      <c r="B139" s="705"/>
      <c r="C139" s="10"/>
      <c r="D139" s="1857"/>
      <c r="E139" s="1857"/>
      <c r="F139" s="1857"/>
      <c r="G139" s="149"/>
    </row>
    <row r="140" spans="1:7" s="717" customFormat="1" ht="13.7" customHeight="1">
      <c r="A140" s="705"/>
      <c r="B140" s="705"/>
      <c r="C140" s="10"/>
      <c r="D140" s="1857"/>
      <c r="E140" s="1857"/>
      <c r="F140" s="1857"/>
      <c r="G140" s="149"/>
    </row>
    <row r="141" spans="1:7" s="717" customFormat="1" ht="13.7" customHeight="1">
      <c r="A141" s="705"/>
      <c r="B141" s="705"/>
      <c r="C141" s="10"/>
      <c r="D141" s="1857"/>
      <c r="E141" s="1857"/>
      <c r="F141" s="1857"/>
      <c r="G141" s="149"/>
    </row>
    <row r="142" spans="1:7" s="717" customFormat="1" ht="13.7" customHeight="1">
      <c r="A142" s="705"/>
      <c r="B142" s="705"/>
      <c r="C142" s="10"/>
      <c r="D142" s="1857"/>
      <c r="E142" s="1857"/>
      <c r="F142" s="1857"/>
      <c r="G142" s="149"/>
    </row>
    <row r="143" spans="1:7" s="717" customFormat="1" ht="13.7" customHeight="1">
      <c r="A143" s="705"/>
      <c r="B143" s="705"/>
      <c r="C143" s="10"/>
      <c r="D143" s="1857"/>
      <c r="E143" s="1857"/>
      <c r="F143" s="1857"/>
      <c r="G143" s="149"/>
    </row>
    <row r="144" spans="1:7" s="717" customFormat="1" ht="13.7" customHeight="1">
      <c r="A144" s="705"/>
      <c r="B144" s="705"/>
      <c r="C144" s="10"/>
      <c r="D144" s="1857"/>
      <c r="E144" s="1857"/>
      <c r="F144" s="1857"/>
      <c r="G144" s="149"/>
    </row>
    <row r="145" spans="1:7" s="717" customFormat="1" ht="13.7" customHeight="1">
      <c r="A145" s="705"/>
      <c r="B145" s="705"/>
      <c r="C145" s="10"/>
      <c r="D145" s="1857"/>
      <c r="E145" s="1857"/>
      <c r="F145" s="1857"/>
      <c r="G145" s="149"/>
    </row>
    <row r="146" spans="1:7" s="717" customFormat="1" ht="13.7" customHeight="1">
      <c r="A146" s="747"/>
      <c r="B146" s="747"/>
      <c r="C146" s="10"/>
      <c r="D146" s="1857"/>
      <c r="E146" s="1857"/>
      <c r="F146" s="1857"/>
      <c r="G146" s="149"/>
    </row>
    <row r="147" spans="1:7" s="717" customFormat="1" ht="13.7" customHeight="1">
      <c r="A147" s="747"/>
      <c r="B147" s="747"/>
      <c r="C147" s="10"/>
      <c r="D147" s="1857"/>
      <c r="E147" s="1857"/>
      <c r="F147" s="1857"/>
      <c r="G147" s="149"/>
    </row>
    <row r="148" spans="1:7" s="717" customFormat="1" ht="13.7" customHeight="1">
      <c r="A148" s="705"/>
      <c r="B148" s="705"/>
      <c r="C148" s="10"/>
      <c r="D148" s="1857"/>
      <c r="E148" s="1857"/>
      <c r="F148" s="1857"/>
      <c r="G148" s="149"/>
    </row>
    <row r="149" spans="1:7" s="717" customFormat="1" ht="13.7" customHeight="1">
      <c r="A149" s="705"/>
      <c r="B149" s="705"/>
      <c r="C149" s="10"/>
      <c r="D149" s="1857"/>
      <c r="E149" s="1857"/>
      <c r="F149" s="1857"/>
      <c r="G149" s="149"/>
    </row>
    <row r="150" spans="1:7" s="717" customFormat="1" ht="13.7" customHeight="1">
      <c r="A150" s="705"/>
      <c r="B150" s="705"/>
      <c r="C150" s="10"/>
      <c r="D150" s="1857"/>
      <c r="E150" s="1857"/>
      <c r="F150" s="1857"/>
      <c r="G150" s="149"/>
    </row>
    <row r="151" spans="1:7" s="717" customFormat="1" ht="13.7" customHeight="1">
      <c r="A151" s="705"/>
      <c r="B151" s="705"/>
      <c r="C151" s="10"/>
      <c r="D151" s="1857"/>
      <c r="E151" s="1857"/>
      <c r="F151" s="1857"/>
      <c r="G151" s="149"/>
    </row>
    <row r="152" spans="1:7" s="717" customFormat="1" ht="13.7" customHeight="1">
      <c r="A152" s="705"/>
      <c r="B152" s="705"/>
      <c r="C152" s="10"/>
      <c r="D152" s="1857"/>
      <c r="E152" s="1857"/>
      <c r="F152" s="1857"/>
      <c r="G152" s="149"/>
    </row>
    <row r="153" spans="1:7" s="717" customFormat="1" ht="13.7" customHeight="1">
      <c r="A153" s="705"/>
      <c r="B153" s="705"/>
      <c r="C153" s="10"/>
      <c r="D153" s="1857"/>
      <c r="E153" s="1857"/>
      <c r="F153" s="1857"/>
      <c r="G153" s="149"/>
    </row>
    <row r="154" spans="1:7" s="717" customFormat="1" ht="13.7" customHeight="1">
      <c r="A154" s="705"/>
      <c r="B154" s="705"/>
      <c r="C154" s="10"/>
      <c r="D154" s="1857"/>
      <c r="E154" s="1857"/>
      <c r="F154" s="185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7" t="s">
        <v>1266</v>
      </c>
      <c r="E156" s="1917"/>
      <c r="F156" s="1917"/>
      <c r="G156" s="444"/>
    </row>
    <row r="157" spans="1:7" customFormat="1" ht="13.7" customHeight="1">
      <c r="A157" s="378"/>
      <c r="B157" s="378"/>
      <c r="C157" s="325"/>
      <c r="D157" s="1917"/>
      <c r="E157" s="1917"/>
      <c r="F157" s="1917"/>
      <c r="G157" s="444"/>
    </row>
    <row r="158" spans="1:7" customFormat="1" ht="13.7" customHeight="1">
      <c r="A158" s="378"/>
      <c r="B158" s="378"/>
      <c r="C158" s="325"/>
      <c r="D158" s="327"/>
      <c r="E158" s="325"/>
      <c r="F158" s="325"/>
      <c r="G158" s="444"/>
    </row>
    <row r="159" spans="1:7" customFormat="1" ht="13.7" customHeight="1">
      <c r="A159" s="378"/>
      <c r="B159" s="679" t="s">
        <v>316</v>
      </c>
      <c r="C159" s="325"/>
      <c r="D159" s="1860" t="s">
        <v>1267</v>
      </c>
      <c r="E159" s="1860"/>
      <c r="F159" s="1860"/>
      <c r="G159" s="444"/>
    </row>
    <row r="160" spans="1:7" customFormat="1" ht="13.7" customHeight="1">
      <c r="A160" s="378"/>
      <c r="B160" s="378"/>
      <c r="C160" s="325"/>
      <c r="D160" s="1860"/>
      <c r="E160" s="1860"/>
      <c r="F160" s="1860"/>
      <c r="G160" s="444"/>
    </row>
    <row r="161" spans="1:7" customFormat="1" ht="13.7" customHeight="1">
      <c r="A161" s="378"/>
      <c r="B161" s="378"/>
      <c r="C161" s="325"/>
      <c r="D161" s="1860"/>
      <c r="E161" s="1860"/>
      <c r="F161" s="1860"/>
      <c r="G161" s="444"/>
    </row>
    <row r="162" spans="1:7" customFormat="1" ht="13.7" customHeight="1">
      <c r="A162" s="378"/>
      <c r="B162" s="378"/>
      <c r="C162" s="325"/>
      <c r="D162" s="1860"/>
      <c r="E162" s="1860"/>
      <c r="F162" s="186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19" t="s">
        <v>1271</v>
      </c>
      <c r="E174" s="1919"/>
      <c r="F174" s="1919"/>
      <c r="G174" s="57"/>
    </row>
    <row r="175" spans="1:7">
      <c r="A175" s="264"/>
      <c r="B175" s="264"/>
      <c r="C175" s="265"/>
      <c r="D175" s="1919"/>
      <c r="E175" s="1919"/>
      <c r="F175" s="1919"/>
      <c r="G175" s="57"/>
    </row>
    <row r="176" spans="1:7" s="719" customFormat="1">
      <c r="A176" s="721"/>
      <c r="B176" s="721"/>
      <c r="C176" s="265"/>
      <c r="D176" s="1920" t="s">
        <v>1272</v>
      </c>
      <c r="E176" s="1920"/>
      <c r="F176" s="1920"/>
      <c r="G176" s="57"/>
    </row>
    <row r="177" spans="1:7" ht="12" customHeight="1">
      <c r="A177" s="264"/>
      <c r="B177" s="264"/>
      <c r="C177" s="265"/>
      <c r="D177" s="57"/>
      <c r="E177" s="49"/>
      <c r="F177" s="57"/>
      <c r="G177" s="57"/>
    </row>
    <row r="178" spans="1:7" ht="14.25">
      <c r="A178" s="261"/>
      <c r="B178" s="679" t="s">
        <v>316</v>
      </c>
      <c r="C178" s="265"/>
      <c r="D178" s="1918" t="s">
        <v>1270</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4"/>
      <c r="E182" s="57"/>
      <c r="F182" s="57"/>
    </row>
    <row r="183" spans="1:7">
      <c r="A183" s="265"/>
      <c r="B183" s="265"/>
      <c r="C183" s="265"/>
      <c r="D183" s="1922" t="s">
        <v>1179</v>
      </c>
      <c r="E183" s="1922"/>
      <c r="F183" s="1922"/>
    </row>
    <row r="184" spans="1:7">
      <c r="A184" s="265"/>
      <c r="B184" s="265"/>
      <c r="C184" s="265"/>
      <c r="D184" s="1922"/>
      <c r="E184" s="1922"/>
      <c r="F184" s="1922"/>
    </row>
    <row r="185" spans="1:7" s="682" customFormat="1">
      <c r="A185" s="265"/>
      <c r="B185" s="265"/>
      <c r="C185" s="265"/>
      <c r="D185" s="696"/>
      <c r="E185" s="696"/>
      <c r="F185" s="696"/>
      <c r="G185" s="7"/>
    </row>
    <row r="186" spans="1:7" s="677" customFormat="1" ht="14.25">
      <c r="A186" s="261"/>
      <c r="B186" s="679" t="s">
        <v>316</v>
      </c>
      <c r="C186" s="557"/>
      <c r="D186" s="1857" t="s">
        <v>1269</v>
      </c>
      <c r="E186" s="1857"/>
      <c r="F186" s="1857"/>
      <c r="G186" s="678"/>
    </row>
    <row r="187" spans="1:7" s="677" customFormat="1" ht="14.45" customHeight="1">
      <c r="A187" s="261"/>
      <c r="C187" s="557"/>
      <c r="D187" s="1857"/>
      <c r="E187" s="1857"/>
      <c r="F187" s="1857"/>
      <c r="G187" s="678"/>
    </row>
    <row r="188" spans="1:7" s="677" customFormat="1" ht="14.25">
      <c r="A188" s="261"/>
      <c r="B188" s="697"/>
      <c r="C188" s="557"/>
      <c r="D188" s="1857"/>
      <c r="E188" s="1857"/>
      <c r="F188" s="1857"/>
      <c r="G188" s="678"/>
    </row>
    <row r="189" spans="1:7" s="677" customFormat="1" ht="14.25">
      <c r="A189" s="261"/>
      <c r="B189" s="697"/>
      <c r="C189" s="557"/>
      <c r="D189" s="1857"/>
      <c r="E189" s="1857"/>
      <c r="F189" s="1857"/>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73"/>
      <c r="C194" s="255"/>
      <c r="D194" s="1889" t="s">
        <v>1293</v>
      </c>
      <c r="E194" s="1890"/>
      <c r="F194" s="1890"/>
    </row>
    <row r="195" spans="1:6" ht="12" customHeight="1">
      <c r="A195" s="23"/>
      <c r="B195" s="675"/>
      <c r="C195" s="23"/>
    </row>
    <row r="196" spans="1:6" ht="13.15" customHeight="1">
      <c r="A196" s="23"/>
      <c r="C196" s="23"/>
      <c r="D196" s="1881" t="s">
        <v>579</v>
      </c>
      <c r="E196" s="1881"/>
      <c r="F196" s="1881"/>
    </row>
    <row r="197" spans="1:6" ht="14.25">
      <c r="A197" s="261"/>
      <c r="B197" s="679" t="s">
        <v>316</v>
      </c>
      <c r="D197" s="1857" t="s">
        <v>1287</v>
      </c>
      <c r="E197" s="1857"/>
      <c r="F197" s="1857"/>
    </row>
    <row r="198" spans="1:6" ht="14.25">
      <c r="A198" s="261"/>
      <c r="B198" s="261"/>
      <c r="D198" s="1857"/>
      <c r="E198" s="1857"/>
      <c r="F198" s="1857"/>
    </row>
    <row r="199" spans="1:6"/>
    <row r="200" spans="1:6" ht="14.25">
      <c r="A200" s="261"/>
      <c r="B200" s="679" t="s">
        <v>316</v>
      </c>
      <c r="D200" s="1857" t="s">
        <v>1288</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1289</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879" t="s">
        <v>963</v>
      </c>
      <c r="E212" s="1879"/>
      <c r="F212" s="1879"/>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57" t="s">
        <v>1291</v>
      </c>
      <c r="E220" s="1857"/>
      <c r="F220" s="1857"/>
    </row>
    <row r="221" spans="1:7" ht="14.25">
      <c r="A221" s="261"/>
      <c r="B221" s="261"/>
      <c r="D221" s="1857"/>
      <c r="E221" s="1857"/>
      <c r="F221" s="1857"/>
    </row>
    <row r="222" spans="1:7">
      <c r="D222" s="29"/>
    </row>
    <row r="223" spans="1:7">
      <c r="A223" s="1883" t="s">
        <v>1165</v>
      </c>
      <c r="B223" s="1883"/>
      <c r="C223" s="1883"/>
      <c r="D223" s="1883"/>
      <c r="E223" s="1883"/>
      <c r="F223" s="1883"/>
      <c r="G223" s="1883"/>
    </row>
    <row r="224" spans="1:7">
      <c r="D224" s="29"/>
    </row>
    <row r="225" spans="1:6">
      <c r="C225" s="262"/>
      <c r="D225" s="1881" t="s">
        <v>1294</v>
      </c>
      <c r="E225" s="1881"/>
      <c r="F225" s="1881"/>
    </row>
    <row r="226" spans="1:6">
      <c r="A226" s="255"/>
      <c r="B226" s="673"/>
      <c r="C226" s="255"/>
      <c r="D226" s="135"/>
      <c r="E226" s="135"/>
      <c r="F226" s="135"/>
    </row>
    <row r="227" spans="1:6">
      <c r="A227" s="260"/>
      <c r="B227" s="260"/>
      <c r="C227" s="260"/>
      <c r="D227" s="1881" t="s">
        <v>275</v>
      </c>
      <c r="E227" s="1881"/>
      <c r="F227" s="1881"/>
    </row>
    <row r="228" spans="1:6" ht="14.25">
      <c r="A228" s="261"/>
      <c r="B228" s="679" t="s">
        <v>316</v>
      </c>
      <c r="D228" s="1931" t="s">
        <v>1295</v>
      </c>
      <c r="E228" s="1931"/>
      <c r="F228" s="1931"/>
    </row>
    <row r="229" spans="1:6" ht="14.25">
      <c r="A229" s="261"/>
      <c r="B229" s="261"/>
      <c r="D229" s="1931"/>
      <c r="E229" s="1931"/>
      <c r="F229" s="1931"/>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90" t="s">
        <v>954</v>
      </c>
      <c r="E233" s="1890"/>
      <c r="F233" s="1890"/>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57" t="s">
        <v>1297</v>
      </c>
      <c r="E241" s="1857"/>
      <c r="F241" s="1857"/>
    </row>
    <row r="242" spans="1:7">
      <c r="D242" s="1857"/>
      <c r="E242" s="1857"/>
      <c r="F242" s="1857"/>
    </row>
    <row r="243" spans="1:7">
      <c r="D243" s="1857"/>
      <c r="E243" s="1857"/>
      <c r="F243" s="1857"/>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899" t="s">
        <v>1299</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1300</v>
      </c>
      <c r="E251" s="1887"/>
      <c r="F251" s="1887"/>
    </row>
    <row r="252" spans="1:7">
      <c r="E252" s="135"/>
      <c r="F252" s="135"/>
    </row>
    <row r="253" spans="1:7" ht="14.25">
      <c r="A253" s="261"/>
      <c r="B253" s="679" t="s">
        <v>316</v>
      </c>
      <c r="D253" s="1857" t="s">
        <v>1301</v>
      </c>
      <c r="E253" s="1857"/>
      <c r="F253" s="1857"/>
    </row>
    <row r="254" spans="1:7" ht="14.25">
      <c r="A254" s="261"/>
      <c r="B254" s="261"/>
      <c r="D254" s="1857"/>
      <c r="E254" s="1857"/>
      <c r="F254" s="1857"/>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57" t="s">
        <v>1303</v>
      </c>
      <c r="E260" s="1857"/>
      <c r="F260" s="1857"/>
    </row>
    <row r="261" spans="1:7" ht="14.25">
      <c r="A261" s="261"/>
      <c r="B261" s="261"/>
      <c r="D261" s="1857"/>
      <c r="E261" s="1857"/>
      <c r="F261" s="1857"/>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1" t="s">
        <v>719</v>
      </c>
      <c r="E265" s="1881"/>
      <c r="F265" s="1881"/>
    </row>
    <row r="266" spans="1:7">
      <c r="C266" s="23"/>
      <c r="D266" s="1882" t="s">
        <v>1304</v>
      </c>
      <c r="E266" s="1882"/>
      <c r="F266" s="1882"/>
    </row>
    <row r="267" spans="1:7">
      <c r="C267" s="23"/>
      <c r="D267" s="259"/>
    </row>
    <row r="268" spans="1:7">
      <c r="A268" s="273"/>
      <c r="B268" s="679" t="s">
        <v>316</v>
      </c>
      <c r="D268" s="1882" t="s">
        <v>1305</v>
      </c>
      <c r="E268" s="1882"/>
      <c r="F268" s="1882"/>
    </row>
    <row r="269" spans="1:7" s="39" customFormat="1" ht="14.25">
      <c r="A269" s="403"/>
      <c r="B269" s="403"/>
      <c r="C269" s="273"/>
      <c r="D269" s="497"/>
      <c r="E269" s="498"/>
      <c r="F269" s="498"/>
      <c r="G269" s="130"/>
    </row>
    <row r="270" spans="1:7" s="39" customFormat="1" ht="13.15" customHeight="1">
      <c r="A270" s="273"/>
      <c r="B270" s="679" t="s">
        <v>316</v>
      </c>
      <c r="C270" s="273"/>
      <c r="D270" s="1932" t="s">
        <v>1306</v>
      </c>
      <c r="E270" s="1932"/>
      <c r="F270" s="1932"/>
      <c r="G270" s="130"/>
    </row>
    <row r="271" spans="1:7" s="39" customFormat="1" ht="14.25">
      <c r="A271" s="403"/>
      <c r="B271" s="403"/>
      <c r="C271" s="273"/>
      <c r="D271" s="1932"/>
      <c r="E271" s="1932"/>
      <c r="F271" s="1932"/>
      <c r="G271" s="130"/>
    </row>
    <row r="272" spans="1:7" s="39" customFormat="1" ht="14.25">
      <c r="A272" s="403"/>
      <c r="B272" s="403"/>
      <c r="C272" s="273"/>
      <c r="D272" s="1932"/>
      <c r="E272" s="1932"/>
      <c r="F272" s="1932"/>
      <c r="G272" s="130"/>
    </row>
    <row r="273" spans="1:7" s="39" customFormat="1" ht="14.25">
      <c r="A273" s="403"/>
      <c r="B273" s="403"/>
      <c r="C273" s="273"/>
      <c r="D273" s="1932"/>
      <c r="E273" s="1932"/>
      <c r="F273" s="1932"/>
      <c r="G273" s="130"/>
    </row>
    <row r="274" spans="1:7" s="39" customFormat="1" ht="14.25">
      <c r="A274" s="403"/>
      <c r="B274" s="403"/>
      <c r="C274" s="273"/>
      <c r="D274" s="1932"/>
      <c r="E274" s="1932"/>
      <c r="F274" s="1932"/>
      <c r="G274" s="130"/>
    </row>
    <row r="275" spans="1:7" s="39" customFormat="1" ht="14.25">
      <c r="A275" s="403"/>
      <c r="B275" s="403"/>
      <c r="C275" s="273"/>
      <c r="D275" s="497"/>
      <c r="E275" s="498"/>
      <c r="F275" s="498"/>
      <c r="G275" s="130"/>
    </row>
    <row r="276" spans="1:7" s="39" customFormat="1" ht="13.15" customHeight="1">
      <c r="A276" s="273"/>
      <c r="B276" s="679" t="s">
        <v>316</v>
      </c>
      <c r="C276" s="273"/>
      <c r="D276" s="1932" t="s">
        <v>1307</v>
      </c>
      <c r="E276" s="1932"/>
      <c r="F276" s="1932"/>
      <c r="G276" s="130"/>
    </row>
    <row r="277" spans="1:7" s="39" customFormat="1">
      <c r="A277" s="273"/>
      <c r="B277" s="273"/>
      <c r="C277" s="273"/>
      <c r="D277" s="1932"/>
      <c r="E277" s="1932"/>
      <c r="F277" s="1932"/>
      <c r="G277" s="130"/>
    </row>
    <row r="278" spans="1:7" s="39" customFormat="1" ht="14.25">
      <c r="A278" s="403"/>
      <c r="B278" s="403"/>
      <c r="C278" s="273"/>
      <c r="D278" s="497"/>
      <c r="E278" s="498"/>
      <c r="F278" s="498"/>
      <c r="G278" s="130"/>
    </row>
    <row r="279" spans="1:7">
      <c r="A279" s="273"/>
      <c r="B279" s="679" t="s">
        <v>316</v>
      </c>
      <c r="D279" s="1882" t="s">
        <v>1308</v>
      </c>
      <c r="E279" s="1882"/>
      <c r="F279" s="1882"/>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57" t="s">
        <v>1311</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9" customFormat="1">
      <c r="A313" s="731"/>
      <c r="B313" s="731"/>
      <c r="C313" s="731"/>
      <c r="D313" s="728"/>
      <c r="E313" s="728"/>
      <c r="F313" s="728"/>
    </row>
    <row r="314" spans="1:7" ht="13.5" thickBot="1">
      <c r="D314" s="1928" t="s">
        <v>1060</v>
      </c>
      <c r="E314" s="1928"/>
      <c r="F314" s="1928"/>
      <c r="G314" s="12"/>
    </row>
    <row r="315" spans="1:7" s="719" customFormat="1" ht="13.5" thickTop="1">
      <c r="A315" s="731"/>
      <c r="B315" s="731"/>
      <c r="C315" s="731"/>
      <c r="D315" s="1929" t="s">
        <v>1312</v>
      </c>
      <c r="E315" s="1929"/>
      <c r="F315" s="1929"/>
    </row>
    <row r="316" spans="1:7">
      <c r="A316" s="325"/>
      <c r="B316" s="325"/>
      <c r="C316" s="325"/>
      <c r="D316" s="467"/>
      <c r="E316" s="467"/>
      <c r="F316" s="135"/>
      <c r="G316" s="12"/>
    </row>
    <row r="317" spans="1:7" ht="14.25">
      <c r="A317" s="261"/>
      <c r="B317" s="679" t="s">
        <v>316</v>
      </c>
      <c r="C317" s="325"/>
      <c r="D317" s="1930" t="s">
        <v>1313</v>
      </c>
      <c r="E317" s="1930"/>
      <c r="F317" s="1930"/>
      <c r="G317" s="12"/>
    </row>
    <row r="318" spans="1:7">
      <c r="A318" s="325"/>
      <c r="B318" s="325"/>
      <c r="C318" s="325"/>
      <c r="D318" s="467"/>
      <c r="E318" s="467"/>
      <c r="F318" s="135"/>
      <c r="G318" s="12"/>
    </row>
    <row r="319" spans="1:7">
      <c r="A319" s="325"/>
      <c r="B319" s="679" t="s">
        <v>316</v>
      </c>
      <c r="C319" s="325"/>
      <c r="D319" s="1914" t="s">
        <v>1314</v>
      </c>
      <c r="E319" s="1914"/>
      <c r="F319" s="1914"/>
      <c r="G319" s="12"/>
    </row>
    <row r="320" spans="1:7">
      <c r="A320" s="325"/>
      <c r="B320" s="325"/>
      <c r="C320" s="325"/>
      <c r="D320" s="1914"/>
      <c r="E320" s="1914"/>
      <c r="F320" s="1914"/>
      <c r="G320" s="12"/>
    </row>
    <row r="321" spans="1:7">
      <c r="A321" s="325"/>
      <c r="B321" s="325"/>
      <c r="C321" s="325"/>
      <c r="D321" s="1914"/>
      <c r="E321" s="1914"/>
      <c r="F321" s="1914"/>
      <c r="G321" s="12"/>
    </row>
    <row r="322" spans="1:7">
      <c r="A322" s="325"/>
      <c r="B322" s="325"/>
      <c r="C322" s="325"/>
      <c r="D322" s="1914"/>
      <c r="E322" s="1914"/>
      <c r="F322" s="1914"/>
      <c r="G322" s="12"/>
    </row>
    <row r="323" spans="1:7" s="719" customFormat="1">
      <c r="A323" s="325"/>
      <c r="B323" s="325"/>
      <c r="C323" s="325"/>
      <c r="D323" s="1914"/>
      <c r="E323" s="1914"/>
      <c r="F323" s="1914"/>
    </row>
    <row r="324" spans="1:7" s="719" customFormat="1">
      <c r="A324" s="325"/>
      <c r="B324" s="325"/>
      <c r="C324" s="325"/>
      <c r="D324" s="1914"/>
      <c r="E324" s="1914"/>
      <c r="F324" s="1914"/>
    </row>
    <row r="325" spans="1:7" s="719" customFormat="1">
      <c r="A325" s="325"/>
      <c r="B325" s="325"/>
      <c r="C325" s="325"/>
      <c r="D325" s="1914"/>
      <c r="E325" s="1914"/>
      <c r="F325" s="1914"/>
    </row>
    <row r="326" spans="1:7" s="719" customFormat="1">
      <c r="A326" s="325"/>
      <c r="B326" s="325"/>
      <c r="C326" s="325"/>
      <c r="D326" s="1914"/>
      <c r="E326" s="1914"/>
      <c r="F326" s="1914"/>
    </row>
    <row r="327" spans="1:7">
      <c r="A327" s="325"/>
      <c r="B327" s="325"/>
      <c r="C327" s="325"/>
      <c r="D327" s="1914"/>
      <c r="E327" s="1914"/>
      <c r="F327" s="1914"/>
      <c r="G327" s="12"/>
    </row>
    <row r="328" spans="1:7">
      <c r="A328" s="325"/>
      <c r="B328" s="325"/>
      <c r="C328" s="325"/>
      <c r="D328" s="1914"/>
      <c r="E328" s="1914"/>
      <c r="F328" s="1914"/>
      <c r="G328" s="12"/>
    </row>
    <row r="329" spans="1:7">
      <c r="A329" s="325"/>
      <c r="B329" s="325"/>
      <c r="C329" s="325"/>
      <c r="D329" s="1914"/>
      <c r="E329" s="1914"/>
      <c r="F329" s="1914"/>
      <c r="G329" s="12"/>
    </row>
    <row r="330" spans="1:7">
      <c r="A330" s="325"/>
      <c r="B330" s="325"/>
      <c r="C330" s="325"/>
      <c r="D330" s="12"/>
      <c r="E330" s="467"/>
      <c r="F330" s="135"/>
      <c r="G330" s="12"/>
    </row>
    <row r="331" spans="1:7" ht="14.25">
      <c r="A331" s="261"/>
      <c r="B331" s="679" t="s">
        <v>316</v>
      </c>
      <c r="C331" s="325"/>
      <c r="D331" s="1933" t="s">
        <v>1315</v>
      </c>
      <c r="E331" s="1933"/>
      <c r="F331" s="1933"/>
      <c r="G331" s="12"/>
    </row>
    <row r="332" spans="1:7">
      <c r="A332" s="325"/>
      <c r="B332" s="325"/>
      <c r="C332" s="325"/>
      <c r="D332" s="1933"/>
      <c r="E332" s="1933"/>
      <c r="F332" s="1933"/>
      <c r="G332" s="12"/>
    </row>
    <row r="333" spans="1:7">
      <c r="A333" s="325"/>
      <c r="B333" s="325"/>
      <c r="C333" s="325"/>
      <c r="D333" s="1933"/>
      <c r="E333" s="1933"/>
      <c r="F333" s="1933"/>
      <c r="G333" s="12"/>
    </row>
    <row r="334" spans="1:7">
      <c r="A334" s="325"/>
      <c r="B334" s="325"/>
      <c r="C334" s="325"/>
      <c r="D334" s="1933"/>
      <c r="E334" s="1933"/>
      <c r="F334" s="1933"/>
      <c r="G334" s="12"/>
    </row>
    <row r="335" spans="1:7">
      <c r="A335" s="325"/>
      <c r="B335" s="325"/>
      <c r="C335" s="325"/>
      <c r="D335" s="505"/>
      <c r="E335" s="467"/>
      <c r="F335" s="135"/>
      <c r="G335" s="12"/>
    </row>
    <row r="336" spans="1:7">
      <c r="A336" s="325"/>
      <c r="B336" s="325"/>
      <c r="C336" s="325"/>
      <c r="D336" s="1933" t="s">
        <v>1316</v>
      </c>
      <c r="E336" s="1933"/>
      <c r="F336" s="1933"/>
      <c r="G336" s="12"/>
    </row>
    <row r="337" spans="1:7">
      <c r="A337" s="325"/>
      <c r="B337" s="325"/>
      <c r="C337" s="325"/>
      <c r="D337" s="1933"/>
      <c r="E337" s="1933"/>
      <c r="F337" s="1933"/>
      <c r="G337" s="12"/>
    </row>
    <row r="338" spans="1:7">
      <c r="A338" s="325"/>
      <c r="B338" s="325"/>
      <c r="C338" s="325"/>
      <c r="D338" s="1933"/>
      <c r="E338" s="1933"/>
      <c r="F338" s="1933"/>
      <c r="G338" s="12"/>
    </row>
    <row r="339" spans="1:7">
      <c r="A339" s="325"/>
      <c r="B339" s="325"/>
      <c r="C339" s="325"/>
      <c r="D339" s="1933"/>
      <c r="E339" s="1933"/>
      <c r="F339" s="1933"/>
      <c r="G339" s="12"/>
    </row>
    <row r="340" spans="1:7" ht="18" customHeight="1">
      <c r="A340" s="325"/>
      <c r="B340" s="325"/>
      <c r="C340" s="325"/>
      <c r="D340" s="1933"/>
      <c r="E340" s="1933"/>
      <c r="F340" s="1933"/>
      <c r="G340" s="12"/>
    </row>
    <row r="341" spans="1:7">
      <c r="A341" s="325"/>
      <c r="B341" s="325"/>
      <c r="C341" s="325"/>
      <c r="D341" s="1933"/>
      <c r="E341" s="1933"/>
      <c r="F341" s="1933"/>
      <c r="G341" s="12"/>
    </row>
    <row r="342" spans="1:7">
      <c r="A342" s="325"/>
      <c r="B342" s="325"/>
      <c r="C342" s="325"/>
      <c r="D342" s="1933"/>
      <c r="E342" s="1933"/>
      <c r="F342" s="1933"/>
      <c r="G342" s="12"/>
    </row>
    <row r="343" spans="1:7">
      <c r="A343" s="325"/>
      <c r="B343" s="325"/>
      <c r="C343" s="325"/>
      <c r="D343" s="1933"/>
      <c r="E343" s="1933"/>
      <c r="F343" s="1933"/>
      <c r="G343" s="12"/>
    </row>
    <row r="344" spans="1:7" ht="8.25" customHeight="1">
      <c r="A344" s="325"/>
      <c r="B344" s="325"/>
      <c r="C344" s="325"/>
      <c r="D344" s="1933"/>
      <c r="E344" s="1933"/>
      <c r="F344" s="1933"/>
      <c r="G344" s="12"/>
    </row>
    <row r="345" spans="1:7" ht="13.15" customHeight="1">
      <c r="A345" s="325"/>
      <c r="B345" s="325"/>
      <c r="C345" s="325"/>
      <c r="D345" s="1926" t="s">
        <v>1317</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9" customFormat="1">
      <c r="A348" s="325"/>
      <c r="B348" s="325"/>
      <c r="C348" s="325"/>
      <c r="D348" s="1926"/>
      <c r="E348" s="1926"/>
      <c r="F348" s="1926"/>
    </row>
    <row r="349" spans="1:7" s="719" customFormat="1">
      <c r="A349" s="325"/>
      <c r="B349" s="325"/>
      <c r="C349" s="325"/>
      <c r="D349" s="1926"/>
      <c r="E349" s="1926"/>
      <c r="F349" s="1926"/>
    </row>
    <row r="350" spans="1:7" s="719" customFormat="1">
      <c r="A350" s="325"/>
      <c r="B350" s="325"/>
      <c r="C350" s="325"/>
      <c r="D350" s="1926"/>
      <c r="E350" s="1926"/>
      <c r="F350" s="1926"/>
    </row>
    <row r="351" spans="1:7" s="719" customFormat="1">
      <c r="A351" s="325"/>
      <c r="B351" s="325"/>
      <c r="C351" s="325"/>
      <c r="D351" s="1926"/>
      <c r="E351" s="1926"/>
      <c r="F351" s="1926"/>
    </row>
    <row r="352" spans="1:7" s="719"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7"/>
      <c r="D357" s="1926"/>
      <c r="E357" s="1926"/>
      <c r="F357" s="1926"/>
      <c r="G357" s="12"/>
    </row>
    <row r="358" spans="1:7">
      <c r="A358" s="325"/>
      <c r="B358" s="325"/>
      <c r="C358" s="507"/>
      <c r="D358" s="1926"/>
      <c r="E358" s="1926"/>
      <c r="F358" s="1926"/>
      <c r="G358" s="12"/>
    </row>
    <row r="359" spans="1:7">
      <c r="A359" s="325"/>
      <c r="B359" s="325"/>
      <c r="C359" s="325"/>
      <c r="D359" s="1926"/>
      <c r="E359" s="1926"/>
      <c r="F359" s="1926"/>
      <c r="G359" s="12"/>
    </row>
    <row r="360" spans="1:7">
      <c r="A360" s="325"/>
      <c r="B360" s="325"/>
      <c r="C360" s="507"/>
      <c r="D360" s="1926"/>
      <c r="E360" s="1926"/>
      <c r="F360" s="1926"/>
      <c r="G360" s="12"/>
    </row>
    <row r="361" spans="1:7">
      <c r="A361" s="325"/>
      <c r="B361" s="325"/>
      <c r="C361" s="507"/>
      <c r="D361" s="1926"/>
      <c r="E361" s="1926"/>
      <c r="F361" s="1926"/>
      <c r="G361" s="12"/>
    </row>
    <row r="362" spans="1:7">
      <c r="A362" s="325"/>
      <c r="B362" s="325"/>
      <c r="C362" s="507"/>
      <c r="D362" s="1926"/>
      <c r="E362" s="1926"/>
      <c r="F362" s="1926"/>
      <c r="G362" s="12"/>
    </row>
    <row r="363" spans="1:7">
      <c r="A363" s="325"/>
      <c r="B363" s="325"/>
      <c r="C363" s="325"/>
      <c r="D363" s="505"/>
      <c r="E363" s="467"/>
      <c r="F363" s="135"/>
      <c r="G363" s="12"/>
    </row>
    <row r="364" spans="1:7">
      <c r="A364" s="325"/>
      <c r="B364" s="679" t="s">
        <v>316</v>
      </c>
      <c r="C364" s="325"/>
      <c r="D364" s="1926" t="s">
        <v>1318</v>
      </c>
      <c r="E364" s="1926"/>
      <c r="F364" s="1926"/>
      <c r="G364" s="12"/>
    </row>
    <row r="365" spans="1:7">
      <c r="A365" s="325"/>
      <c r="B365" s="325"/>
      <c r="C365" s="325"/>
      <c r="D365" s="1926"/>
      <c r="E365" s="1926"/>
      <c r="F365" s="1926"/>
      <c r="G365" s="12"/>
    </row>
    <row r="366" spans="1:7">
      <c r="A366" s="325"/>
      <c r="B366" s="325"/>
      <c r="C366" s="325"/>
      <c r="D366" s="467"/>
      <c r="E366" s="467"/>
      <c r="F366" s="135"/>
      <c r="G366" s="12"/>
    </row>
    <row r="367" spans="1:7" ht="14.25">
      <c r="A367" s="261"/>
      <c r="B367" s="679" t="s">
        <v>316</v>
      </c>
      <c r="C367" s="325"/>
      <c r="D367" s="1914" t="s">
        <v>1319</v>
      </c>
      <c r="E367" s="1914"/>
      <c r="F367" s="1914"/>
      <c r="G367" s="12"/>
    </row>
    <row r="368" spans="1:7" ht="14.25">
      <c r="A368" s="506"/>
      <c r="B368" s="506"/>
      <c r="C368" s="325"/>
      <c r="D368" s="1914"/>
      <c r="E368" s="1914"/>
      <c r="F368" s="1914"/>
      <c r="G368" s="12"/>
    </row>
    <row r="369" spans="1:7" ht="14.25">
      <c r="A369" s="506"/>
      <c r="B369" s="506"/>
      <c r="C369" s="325"/>
      <c r="D369" s="1914"/>
      <c r="E369" s="1914"/>
      <c r="F369" s="1914"/>
      <c r="G369" s="12"/>
    </row>
    <row r="370" spans="1:7" ht="14.25">
      <c r="A370" s="506"/>
      <c r="B370" s="506"/>
      <c r="C370" s="325"/>
      <c r="D370" s="1914"/>
      <c r="E370" s="1914"/>
      <c r="F370" s="1914"/>
      <c r="G370" s="12"/>
    </row>
    <row r="371" spans="1:7" ht="14.25">
      <c r="A371" s="506"/>
      <c r="B371" s="506"/>
      <c r="C371" s="325"/>
      <c r="D371" s="1914"/>
      <c r="E371" s="1914"/>
      <c r="F371" s="1914"/>
      <c r="G371" s="12"/>
    </row>
    <row r="372" spans="1:7">
      <c r="D372" s="135"/>
      <c r="E372" s="135"/>
      <c r="F372" s="135"/>
      <c r="G372" s="12"/>
    </row>
    <row r="373" spans="1:7" ht="14.25">
      <c r="A373" s="261"/>
      <c r="B373" s="679" t="s">
        <v>316</v>
      </c>
      <c r="C373" s="266"/>
      <c r="D373" s="1857" t="s">
        <v>1320</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6"/>
      <c r="C402" s="132"/>
      <c r="D402" s="1857"/>
      <c r="E402" s="1857"/>
      <c r="F402" s="1857"/>
      <c r="G402" s="30"/>
    </row>
    <row r="403" spans="1:7" s="32" customFormat="1" ht="40.700000000000003" customHeight="1">
      <c r="A403" s="132"/>
      <c r="B403" s="676"/>
      <c r="C403" s="132"/>
      <c r="D403" s="1857"/>
      <c r="E403" s="1857"/>
      <c r="F403" s="1857"/>
      <c r="G403" s="30"/>
    </row>
    <row r="404" spans="1:7" s="32" customFormat="1">
      <c r="A404" s="132"/>
      <c r="B404" s="676"/>
      <c r="C404" s="132"/>
      <c r="D404" s="135"/>
      <c r="E404" s="135"/>
      <c r="F404" s="135"/>
      <c r="G404" s="30"/>
    </row>
    <row r="405" spans="1:7" ht="14.25">
      <c r="A405" s="261"/>
      <c r="B405" s="679" t="s">
        <v>316</v>
      </c>
      <c r="C405" s="266"/>
      <c r="D405" s="1882" t="s">
        <v>1321</v>
      </c>
      <c r="E405" s="1882"/>
      <c r="F405" s="1882"/>
    </row>
    <row r="406" spans="1:7">
      <c r="D406" s="1927" t="s">
        <v>1085</v>
      </c>
      <c r="E406" s="1927"/>
      <c r="F406" s="1927"/>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57" t="s">
        <v>1323</v>
      </c>
      <c r="E412" s="1857"/>
      <c r="F412" s="1857"/>
      <c r="G412" s="12"/>
    </row>
    <row r="413" spans="1:7">
      <c r="D413" s="1857"/>
      <c r="E413" s="1857"/>
      <c r="F413" s="1857"/>
      <c r="G413" s="12"/>
    </row>
    <row r="414" spans="1:7">
      <c r="D414" s="1857"/>
      <c r="E414" s="1857"/>
      <c r="F414" s="1857"/>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89" t="s">
        <v>1327</v>
      </c>
      <c r="E440" s="1889"/>
      <c r="F440" s="1889"/>
    </row>
    <row r="441" spans="1:7">
      <c r="A441" s="135"/>
      <c r="B441" s="135"/>
    </row>
    <row r="442" spans="1:7">
      <c r="A442" s="1883" t="s">
        <v>1168</v>
      </c>
      <c r="B442" s="1883"/>
      <c r="C442" s="1883"/>
      <c r="D442" s="1883"/>
      <c r="E442" s="1883"/>
      <c r="F442" s="1883"/>
      <c r="G442" s="1883"/>
    </row>
    <row r="443" spans="1:7">
      <c r="A443" s="135"/>
      <c r="B443" s="135"/>
    </row>
    <row r="444" spans="1:7">
      <c r="D444" s="1934" t="s">
        <v>948</v>
      </c>
      <c r="E444" s="1934"/>
      <c r="F444" s="1934"/>
    </row>
    <row r="445" spans="1:7" s="39" customFormat="1" ht="14.25">
      <c r="A445" s="403"/>
      <c r="B445" s="403"/>
      <c r="C445" s="273"/>
      <c r="D445" s="1935" t="s">
        <v>1328</v>
      </c>
      <c r="E445" s="1935"/>
      <c r="F445" s="1935"/>
      <c r="G445" s="130"/>
    </row>
    <row r="446" spans="1:7" s="39" customFormat="1" ht="14.25">
      <c r="A446" s="403"/>
      <c r="B446" s="403"/>
      <c r="C446" s="273"/>
      <c r="D446" s="732"/>
      <c r="E446" s="6"/>
      <c r="F446" s="6"/>
      <c r="G446" s="130"/>
    </row>
    <row r="447" spans="1:7" s="39" customFormat="1" ht="14.25">
      <c r="A447" s="261"/>
      <c r="B447" s="679" t="s">
        <v>316</v>
      </c>
      <c r="C447" s="273"/>
      <c r="D447" s="1936" t="s">
        <v>1329</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30"/>
      <c r="E449" s="6"/>
      <c r="F449" s="6"/>
      <c r="G449" s="130"/>
    </row>
    <row r="450" spans="1:7">
      <c r="B450" s="679" t="s">
        <v>316</v>
      </c>
      <c r="D450" s="1906" t="s">
        <v>1330</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8"/>
      <c r="E454" s="678"/>
      <c r="F454" s="678"/>
      <c r="G454" s="12"/>
    </row>
    <row r="455" spans="1:7" ht="14.25">
      <c r="A455" s="261"/>
      <c r="B455" s="679" t="s">
        <v>316</v>
      </c>
      <c r="D455" s="1859" t="s">
        <v>1331</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8"/>
      <c r="E458" s="678"/>
      <c r="F458" s="678"/>
      <c r="G458" s="12"/>
    </row>
    <row r="459" spans="1:7" ht="14.25">
      <c r="A459" s="261"/>
      <c r="B459" s="718" t="s">
        <v>316</v>
      </c>
      <c r="D459" s="1882" t="s">
        <v>1332</v>
      </c>
      <c r="E459" s="1882"/>
      <c r="F459" s="1882"/>
      <c r="G459" s="12"/>
    </row>
    <row r="460" spans="1:7" ht="14.25">
      <c r="A460" s="261"/>
      <c r="B460" s="261"/>
      <c r="D460" s="730"/>
      <c r="E460" s="6"/>
      <c r="F460" s="6"/>
      <c r="G460" s="12"/>
    </row>
    <row r="461" spans="1:7" ht="14.25">
      <c r="A461" s="261"/>
      <c r="B461" s="679" t="s">
        <v>316</v>
      </c>
      <c r="D461" s="1857" t="s">
        <v>1333</v>
      </c>
      <c r="E461" s="1857"/>
      <c r="F461" s="1857"/>
      <c r="G461" s="12"/>
    </row>
    <row r="462" spans="1:7" ht="14.25">
      <c r="A462" s="261"/>
      <c r="D462" s="1857"/>
      <c r="E462" s="1857"/>
      <c r="F462" s="1857"/>
      <c r="G462" s="12"/>
    </row>
    <row r="463" spans="1:7">
      <c r="A463" s="23"/>
      <c r="B463" s="675"/>
      <c r="D463" s="733"/>
      <c r="E463" s="6"/>
      <c r="F463" s="6"/>
      <c r="G463" s="12"/>
    </row>
    <row r="464" spans="1:7">
      <c r="A464" s="23"/>
      <c r="B464" s="718" t="s">
        <v>316</v>
      </c>
      <c r="D464" s="1882" t="s">
        <v>1334</v>
      </c>
      <c r="E464" s="1882"/>
      <c r="F464" s="1882"/>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15" customHeight="1">
      <c r="A469" s="260"/>
      <c r="B469" s="260"/>
      <c r="C469" s="313"/>
      <c r="D469" s="1938" t="s">
        <v>1212</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71"/>
      <c r="E474" s="149"/>
      <c r="F474" s="151"/>
      <c r="G474" s="149"/>
    </row>
    <row r="475" spans="1:7" customFormat="1" ht="14.45" customHeight="1">
      <c r="A475" s="261"/>
      <c r="B475" s="679" t="s">
        <v>316</v>
      </c>
      <c r="C475" s="313"/>
      <c r="D475" s="1904" t="s">
        <v>1203</v>
      </c>
      <c r="E475" s="1904"/>
      <c r="F475" s="1904"/>
      <c r="G475" s="149"/>
    </row>
    <row r="476" spans="1:7" customFormat="1">
      <c r="A476" s="260"/>
      <c r="B476" s="260"/>
      <c r="C476" s="313"/>
      <c r="D476" s="1904"/>
      <c r="E476" s="1904"/>
      <c r="F476" s="1904"/>
      <c r="G476" s="149"/>
    </row>
    <row r="477" spans="1:7" s="680" customFormat="1">
      <c r="A477" s="260"/>
      <c r="B477" s="260"/>
      <c r="C477" s="313"/>
      <c r="D477" s="1904"/>
      <c r="E477" s="1904"/>
      <c r="F477" s="1904"/>
      <c r="G477" s="149"/>
    </row>
    <row r="478" spans="1:7" s="680"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43"/>
      <c r="E480" s="149"/>
      <c r="F480" s="151"/>
      <c r="G480" s="149"/>
    </row>
    <row r="481" spans="1:7" customFormat="1" ht="14.45" customHeight="1">
      <c r="A481" s="261"/>
      <c r="B481" s="679" t="s">
        <v>316</v>
      </c>
      <c r="C481" s="313"/>
      <c r="D481" s="1904" t="s">
        <v>1206</v>
      </c>
      <c r="E481" s="1904"/>
      <c r="F481" s="1904"/>
      <c r="G481" s="149"/>
    </row>
    <row r="482" spans="1:7" customFormat="1">
      <c r="A482" s="260"/>
      <c r="B482" s="260"/>
      <c r="C482" s="313"/>
      <c r="D482" s="1904"/>
      <c r="E482" s="1904"/>
      <c r="F482" s="1904"/>
      <c r="G482" s="149"/>
    </row>
    <row r="483" spans="1:7" s="680"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4" t="s">
        <v>1204</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80" customFormat="1">
      <c r="A489" s="260"/>
      <c r="B489" s="260"/>
      <c r="C489" s="313"/>
      <c r="D489" s="700"/>
      <c r="E489" s="700"/>
      <c r="F489" s="700"/>
      <c r="G489" s="149"/>
    </row>
    <row r="490" spans="1:7" customFormat="1" ht="14.45" customHeight="1">
      <c r="A490" s="261"/>
      <c r="B490" s="679" t="s">
        <v>316</v>
      </c>
      <c r="C490" s="313"/>
      <c r="D490" s="1904" t="s">
        <v>1205</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7"/>
      <c r="B497" s="487"/>
      <c r="C497" s="486"/>
      <c r="D497" s="1904"/>
      <c r="E497" s="1904"/>
      <c r="F497" s="1904"/>
      <c r="G497" s="149"/>
    </row>
    <row r="498" spans="1:7" customFormat="1">
      <c r="A498" s="487"/>
      <c r="B498" s="487"/>
      <c r="C498" s="486"/>
      <c r="D498" s="1904"/>
      <c r="E498" s="1904"/>
      <c r="F498" s="1904"/>
      <c r="G498" s="149"/>
    </row>
    <row r="499" spans="1:7" customFormat="1">
      <c r="A499" s="487"/>
      <c r="B499" s="487"/>
      <c r="C499" s="486"/>
      <c r="D499" s="443"/>
      <c r="E499" s="149"/>
      <c r="F499" s="151"/>
      <c r="G499" s="149"/>
    </row>
    <row r="500" spans="1:7" customFormat="1" ht="13.15" customHeight="1">
      <c r="A500" s="487"/>
      <c r="B500" s="679" t="s">
        <v>316</v>
      </c>
      <c r="C500" s="486"/>
      <c r="D500" s="1917" t="s">
        <v>1349</v>
      </c>
      <c r="E500" s="1917"/>
      <c r="F500" s="1917"/>
      <c r="G500" s="149"/>
    </row>
    <row r="501" spans="1:7" customFormat="1">
      <c r="A501" s="487"/>
      <c r="B501" s="487"/>
      <c r="C501" s="486"/>
      <c r="D501" s="1917"/>
      <c r="E501" s="1917"/>
      <c r="F501" s="1917"/>
      <c r="G501" s="149"/>
    </row>
    <row r="502" spans="1:7" customFormat="1">
      <c r="A502" s="487"/>
      <c r="B502" s="487"/>
      <c r="C502" s="486"/>
      <c r="D502" s="1917"/>
      <c r="E502" s="1917"/>
      <c r="F502" s="1917"/>
      <c r="G502" s="149"/>
    </row>
    <row r="503" spans="1:7" customFormat="1">
      <c r="A503" s="487"/>
      <c r="B503" s="487"/>
      <c r="C503" s="486"/>
      <c r="D503" s="1917"/>
      <c r="E503" s="1917"/>
      <c r="F503" s="1917"/>
      <c r="G503" s="149"/>
    </row>
    <row r="504" spans="1:7" customFormat="1">
      <c r="A504" s="260"/>
      <c r="B504" s="260"/>
      <c r="C504" s="313"/>
      <c r="D504" s="1917"/>
      <c r="E504" s="1917"/>
      <c r="F504" s="1917"/>
      <c r="G504" s="149"/>
    </row>
    <row r="505" spans="1:7" s="717" customFormat="1">
      <c r="A505" s="720"/>
      <c r="B505" s="720"/>
      <c r="C505" s="313"/>
      <c r="D505" s="741"/>
      <c r="E505" s="741"/>
      <c r="F505" s="741"/>
      <c r="G505" s="149"/>
    </row>
    <row r="506" spans="1:7" customFormat="1" ht="14.45" customHeight="1">
      <c r="A506" s="261"/>
      <c r="B506" s="679" t="s">
        <v>316</v>
      </c>
      <c r="C506" s="10"/>
      <c r="D506" s="1904" t="s">
        <v>1207</v>
      </c>
      <c r="E506" s="1904"/>
      <c r="F506" s="1904"/>
      <c r="G506" s="149"/>
    </row>
    <row r="507" spans="1:7" customFormat="1">
      <c r="A507" s="132"/>
      <c r="B507" s="676"/>
      <c r="C507" s="10"/>
      <c r="D507" s="1904"/>
      <c r="E507" s="1904"/>
      <c r="F507" s="1904"/>
      <c r="G507" s="149"/>
    </row>
    <row r="508" spans="1:7" customFormat="1">
      <c r="A508" s="132"/>
      <c r="B508" s="676"/>
      <c r="C508" s="10"/>
      <c r="D508" s="1904"/>
      <c r="E508" s="1904"/>
      <c r="F508" s="1904"/>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1171</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82" customFormat="1">
      <c r="A517" s="699"/>
      <c r="B517" s="699"/>
      <c r="C517" s="266"/>
      <c r="D517" s="1882" t="s">
        <v>1228</v>
      </c>
      <c r="E517" s="1882"/>
      <c r="F517" s="1882"/>
      <c r="G517" s="7"/>
    </row>
    <row r="518" spans="1:7" s="682" customFormat="1">
      <c r="A518" s="699"/>
      <c r="B518" s="699"/>
      <c r="C518" s="266"/>
      <c r="D518" s="704"/>
      <c r="E518" s="704"/>
      <c r="F518" s="704"/>
      <c r="G518" s="7"/>
    </row>
    <row r="519" spans="1:7" ht="13.15" customHeight="1">
      <c r="A519" s="261"/>
      <c r="B519" s="679" t="s">
        <v>316</v>
      </c>
      <c r="C519" s="266"/>
      <c r="D519" s="1882" t="s">
        <v>949</v>
      </c>
      <c r="E519" s="1882"/>
      <c r="F519" s="1882"/>
      <c r="G519" s="12"/>
    </row>
    <row r="520" spans="1:7" ht="13.15" customHeight="1">
      <c r="A520" s="266"/>
      <c r="B520" s="266"/>
      <c r="C520" s="266"/>
      <c r="D520" s="704"/>
      <c r="E520" s="677"/>
      <c r="F520" s="677"/>
      <c r="G520" s="12"/>
    </row>
    <row r="521" spans="1:7" ht="14.25">
      <c r="A521" s="261"/>
      <c r="B521" s="679" t="s">
        <v>316</v>
      </c>
      <c r="C521" s="266"/>
      <c r="D521" s="1857" t="s">
        <v>1229</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9" t="s">
        <v>316</v>
      </c>
      <c r="C524" s="266"/>
      <c r="D524" s="1857" t="s">
        <v>1230</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9" t="s">
        <v>316</v>
      </c>
      <c r="C527" s="266"/>
      <c r="D527" s="1857" t="s">
        <v>1231</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9" t="s">
        <v>316</v>
      </c>
      <c r="C530" s="266"/>
      <c r="D530" s="1857" t="s">
        <v>1232</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9" t="s">
        <v>316</v>
      </c>
      <c r="C534" s="266"/>
      <c r="D534" s="1880" t="s">
        <v>1350</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9" t="s">
        <v>316</v>
      </c>
      <c r="C537" s="266"/>
      <c r="D537" s="1880" t="s">
        <v>1233</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9" t="s">
        <v>316</v>
      </c>
      <c r="C540" s="266"/>
      <c r="D540" s="1857" t="s">
        <v>1234</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9" t="s">
        <v>316</v>
      </c>
      <c r="C543" s="266"/>
      <c r="D543" s="1882" t="s">
        <v>1235</v>
      </c>
      <c r="E543" s="1882"/>
      <c r="F543" s="1882"/>
      <c r="G543" s="57"/>
    </row>
    <row r="544" spans="1:7">
      <c r="A544" s="23"/>
      <c r="B544" s="675"/>
      <c r="C544" s="266"/>
      <c r="D544" s="1882" t="s">
        <v>881</v>
      </c>
      <c r="E544" s="1882"/>
      <c r="F544" s="1882"/>
      <c r="G544" s="57"/>
    </row>
    <row r="545" spans="1:7">
      <c r="A545" s="23"/>
      <c r="B545" s="675"/>
      <c r="C545" s="266"/>
      <c r="D545" s="6"/>
      <c r="E545" s="1887" t="s">
        <v>1236</v>
      </c>
      <c r="F545" s="1887"/>
      <c r="G545" s="57"/>
    </row>
    <row r="546" spans="1:7" ht="14.25">
      <c r="A546" s="261"/>
      <c r="B546" s="261"/>
      <c r="C546" s="266"/>
      <c r="E546" s="135"/>
      <c r="F546" s="135"/>
      <c r="G546" s="57"/>
    </row>
    <row r="547" spans="1:7" ht="14.25">
      <c r="A547" s="261"/>
      <c r="B547" s="679" t="s">
        <v>316</v>
      </c>
      <c r="C547" s="266"/>
      <c r="D547" s="1888" t="s">
        <v>1237</v>
      </c>
      <c r="E547" s="1888"/>
      <c r="F547" s="1888"/>
      <c r="G547" s="57"/>
    </row>
    <row r="548" spans="1:7">
      <c r="C548" s="266"/>
      <c r="D548" s="1857" t="s">
        <v>1238</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9" t="s">
        <v>316</v>
      </c>
      <c r="C552" s="266"/>
      <c r="D552" s="1857" t="s">
        <v>1239</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906" t="s">
        <v>1189</v>
      </c>
      <c r="E564" s="1906"/>
      <c r="F564" s="1906"/>
    </row>
    <row r="565" spans="1:7">
      <c r="A565" s="23"/>
      <c r="B565" s="675"/>
      <c r="D565" s="1906"/>
      <c r="E565" s="1906"/>
      <c r="F565" s="1906"/>
    </row>
    <row r="566" spans="1:7">
      <c r="A566" s="23"/>
      <c r="B566" s="688"/>
      <c r="D566" s="1906"/>
      <c r="E566" s="1906"/>
      <c r="F566" s="1906"/>
    </row>
    <row r="567" spans="1:7">
      <c r="A567" s="23"/>
      <c r="B567" s="675"/>
      <c r="D567" s="478"/>
    </row>
    <row r="568" spans="1:7" s="682" customFormat="1">
      <c r="A568" s="688"/>
      <c r="B568" s="679" t="s">
        <v>316</v>
      </c>
      <c r="C568" s="689"/>
      <c r="D568" s="1906" t="s">
        <v>1190</v>
      </c>
      <c r="E568" s="1906"/>
      <c r="F568" s="1906"/>
      <c r="G568" s="7"/>
    </row>
    <row r="569" spans="1:7" s="682" customFormat="1">
      <c r="A569" s="688"/>
      <c r="B569" s="688"/>
      <c r="C569" s="689"/>
      <c r="D569" s="1906"/>
      <c r="E569" s="1906"/>
      <c r="F569" s="1906"/>
      <c r="G569" s="7"/>
    </row>
    <row r="570" spans="1:7" s="682" customFormat="1">
      <c r="A570" s="688"/>
      <c r="B570" s="688"/>
      <c r="C570" s="689"/>
      <c r="D570" s="1906"/>
      <c r="E570" s="1906"/>
      <c r="F570" s="1906"/>
      <c r="G570" s="7"/>
    </row>
    <row r="571" spans="1:7" s="682" customFormat="1">
      <c r="A571" s="688"/>
      <c r="B571" s="688"/>
      <c r="C571" s="689"/>
      <c r="D571" s="1906"/>
      <c r="E571" s="1906"/>
      <c r="F571" s="1906"/>
      <c r="G571" s="7"/>
    </row>
    <row r="572" spans="1:7" s="682" customFormat="1">
      <c r="A572" s="688"/>
      <c r="B572" s="688"/>
      <c r="C572" s="689"/>
      <c r="D572" s="694"/>
      <c r="E572" s="694"/>
      <c r="F572" s="694"/>
      <c r="G572" s="7"/>
    </row>
    <row r="573" spans="1:7">
      <c r="A573" s="23"/>
      <c r="B573" s="679" t="s">
        <v>316</v>
      </c>
      <c r="D573" s="1906" t="s">
        <v>1191</v>
      </c>
      <c r="E573" s="1906"/>
      <c r="F573" s="1906"/>
    </row>
    <row r="574" spans="1:7">
      <c r="A574" s="23"/>
      <c r="B574" s="675"/>
      <c r="D574" s="1906"/>
      <c r="E574" s="1906"/>
      <c r="F574" s="1906"/>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3" t="s">
        <v>1173</v>
      </c>
      <c r="B588" s="1883"/>
      <c r="C588" s="1883"/>
      <c r="D588" s="1883"/>
      <c r="E588" s="1883"/>
      <c r="F588" s="1883"/>
      <c r="G588" s="1883"/>
    </row>
    <row r="589" spans="1:7"/>
    <row r="590" spans="1:7">
      <c r="D590" s="1873" t="s">
        <v>1273</v>
      </c>
      <c r="E590" s="1873"/>
      <c r="F590" s="1873"/>
    </row>
    <row r="591" spans="1:7">
      <c r="D591" s="1874" t="s">
        <v>1274</v>
      </c>
      <c r="E591" s="1874"/>
      <c r="F591" s="1874"/>
    </row>
    <row r="592" spans="1:7" s="719" customFormat="1">
      <c r="A592" s="705"/>
      <c r="B592" s="705"/>
      <c r="C592" s="705"/>
      <c r="D592" s="723"/>
      <c r="E592" s="722"/>
      <c r="F592" s="722"/>
      <c r="G592" s="7"/>
    </row>
    <row r="593" spans="1:7" s="39" customFormat="1" ht="14.25">
      <c r="A593" s="403"/>
      <c r="B593" s="679" t="s">
        <v>316</v>
      </c>
      <c r="C593" s="273"/>
      <c r="D593" s="1875" t="s">
        <v>1275</v>
      </c>
      <c r="E593" s="1875"/>
      <c r="F593" s="1875"/>
      <c r="G593" s="130"/>
    </row>
    <row r="594" spans="1:7">
      <c r="D594" s="1875"/>
      <c r="E594" s="1875"/>
      <c r="F594" s="1875"/>
    </row>
    <row r="595" spans="1:7">
      <c r="D595" s="1875"/>
      <c r="E595" s="1875"/>
      <c r="F595" s="1875"/>
    </row>
    <row r="596" spans="1:7"/>
    <row r="597" spans="1:7">
      <c r="A597" s="1883" t="s">
        <v>1174</v>
      </c>
      <c r="B597" s="1883"/>
      <c r="C597" s="1883"/>
      <c r="D597" s="1883"/>
      <c r="E597" s="1883"/>
      <c r="F597" s="1883"/>
      <c r="G597" s="1883"/>
    </row>
    <row r="598" spans="1:7">
      <c r="A598" s="135"/>
      <c r="B598" s="135"/>
      <c r="G598" s="57"/>
    </row>
    <row r="599" spans="1:7">
      <c r="A599" s="257"/>
      <c r="B599" s="674"/>
      <c r="C599" s="255"/>
      <c r="D599" s="1876" t="s">
        <v>1276</v>
      </c>
      <c r="E599" s="1876"/>
      <c r="F599" s="1876"/>
      <c r="G599" s="57"/>
    </row>
    <row r="600" spans="1:7">
      <c r="A600" s="257"/>
      <c r="B600" s="674"/>
      <c r="C600" s="255"/>
      <c r="D600" s="1876"/>
      <c r="E600" s="1876"/>
      <c r="F600" s="1876"/>
      <c r="G600" s="57"/>
    </row>
    <row r="601" spans="1:7">
      <c r="C601" s="260"/>
      <c r="D601" s="1874" t="s">
        <v>1277</v>
      </c>
      <c r="E601" s="1874"/>
      <c r="F601" s="1874"/>
      <c r="G601" s="57"/>
    </row>
    <row r="602" spans="1:7" s="719" customFormat="1">
      <c r="A602" s="705"/>
      <c r="B602" s="705"/>
      <c r="C602" s="720"/>
      <c r="D602" s="724"/>
      <c r="E602" s="724"/>
      <c r="F602" s="724"/>
      <c r="G602" s="57"/>
    </row>
    <row r="603" spans="1:7">
      <c r="A603" s="23"/>
      <c r="B603" s="679" t="s">
        <v>316</v>
      </c>
      <c r="D603" s="1874" t="s">
        <v>453</v>
      </c>
      <c r="E603" s="1874"/>
      <c r="F603" s="1874"/>
      <c r="G603" s="57"/>
    </row>
    <row r="604" spans="1:7">
      <c r="C604" s="268"/>
      <c r="E604" s="12"/>
      <c r="G604" s="57"/>
    </row>
    <row r="605" spans="1:7">
      <c r="A605" s="23"/>
      <c r="B605" s="679" t="s">
        <v>316</v>
      </c>
      <c r="D605" s="1877" t="s">
        <v>1278</v>
      </c>
      <c r="E605" s="1877"/>
      <c r="F605" s="1877"/>
      <c r="G605" s="57"/>
    </row>
    <row r="606" spans="1:7">
      <c r="D606" s="1877"/>
      <c r="E606" s="1877"/>
      <c r="F606" s="1877"/>
      <c r="G606" s="57"/>
    </row>
    <row r="607" spans="1:7">
      <c r="D607" s="12"/>
      <c r="G607" s="57"/>
    </row>
    <row r="608" spans="1:7">
      <c r="B608" s="679" t="s">
        <v>316</v>
      </c>
      <c r="D608" s="1877" t="s">
        <v>1279</v>
      </c>
      <c r="E608" s="1877"/>
      <c r="F608" s="1877"/>
      <c r="G608" s="57"/>
    </row>
    <row r="609" spans="1:7">
      <c r="C609" s="268"/>
      <c r="D609" s="1877"/>
      <c r="E609" s="1877"/>
      <c r="F609" s="1877"/>
      <c r="G609" s="57"/>
    </row>
    <row r="610" spans="1:7">
      <c r="C610" s="268"/>
      <c r="G610" s="57"/>
    </row>
    <row r="611" spans="1:7">
      <c r="B611" s="679" t="s">
        <v>316</v>
      </c>
      <c r="C611" s="268"/>
      <c r="D611" s="1877" t="s">
        <v>1280</v>
      </c>
      <c r="E611" s="1877"/>
      <c r="F611" s="1877"/>
      <c r="G611" s="57"/>
    </row>
    <row r="612" spans="1:7">
      <c r="C612" s="268"/>
      <c r="D612" s="1877"/>
      <c r="E612" s="1877"/>
      <c r="F612" s="1877"/>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873" t="s">
        <v>1281</v>
      </c>
      <c r="E616" s="1873"/>
      <c r="F616" s="1873"/>
      <c r="G616" s="57"/>
    </row>
    <row r="617" spans="1:7">
      <c r="A617" s="23"/>
      <c r="B617" s="675"/>
      <c r="C617" s="265"/>
      <c r="D617" s="50"/>
      <c r="G617" s="57"/>
    </row>
    <row r="618" spans="1:7" ht="14.25">
      <c r="A618" s="261"/>
      <c r="B618" s="679" t="s">
        <v>316</v>
      </c>
      <c r="C618" s="265"/>
      <c r="D618" s="1918" t="s">
        <v>1282</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9" customFormat="1">
      <c r="A624" s="705"/>
      <c r="B624" s="705"/>
      <c r="C624" s="265"/>
      <c r="D624" s="725"/>
      <c r="E624" s="725"/>
      <c r="F624" s="725"/>
      <c r="G624" s="57"/>
    </row>
    <row r="625" spans="1:7" ht="14.25">
      <c r="A625" s="261"/>
      <c r="B625" s="679" t="s">
        <v>316</v>
      </c>
      <c r="C625" s="265"/>
      <c r="D625" s="1918" t="s">
        <v>1283</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9" t="s">
        <v>316</v>
      </c>
      <c r="C628" s="266"/>
      <c r="D628" s="1875" t="s">
        <v>1284</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9" customFormat="1">
      <c r="A632" s="266"/>
      <c r="B632" s="266"/>
      <c r="C632" s="266"/>
      <c r="D632" s="726"/>
      <c r="E632" s="726"/>
      <c r="F632" s="726"/>
      <c r="G632" s="57"/>
    </row>
    <row r="633" spans="1:7">
      <c r="A633" s="266"/>
      <c r="B633" s="679" t="s">
        <v>316</v>
      </c>
      <c r="C633" s="266"/>
      <c r="D633" s="1923" t="s">
        <v>1285</v>
      </c>
      <c r="E633" s="1923"/>
      <c r="F633" s="192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24" t="s">
        <v>1335</v>
      </c>
      <c r="E637" s="1924"/>
      <c r="F637" s="1924"/>
      <c r="G637" s="57"/>
    </row>
    <row r="638" spans="1:7">
      <c r="A638" s="260"/>
      <c r="B638" s="260"/>
      <c r="C638" s="260"/>
      <c r="D638" s="1925" t="s">
        <v>1336</v>
      </c>
      <c r="E638" s="1925"/>
      <c r="F638" s="1925"/>
      <c r="G638" s="57"/>
    </row>
    <row r="639" spans="1:7" s="719" customFormat="1">
      <c r="A639" s="720"/>
      <c r="B639" s="720"/>
      <c r="C639" s="720"/>
      <c r="D639" s="734"/>
      <c r="E639" s="734"/>
      <c r="F639" s="734"/>
      <c r="G639" s="57"/>
    </row>
    <row r="640" spans="1:7" ht="14.45" customHeight="1">
      <c r="A640" s="261"/>
      <c r="B640" s="679" t="s">
        <v>316</v>
      </c>
      <c r="C640" s="266"/>
      <c r="D640" s="1871" t="s">
        <v>1337</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82" customFormat="1" ht="14.25">
      <c r="A644" s="261"/>
      <c r="B644" s="261"/>
      <c r="C644" s="266"/>
      <c r="D644" s="1871"/>
      <c r="E644" s="1871"/>
      <c r="F644" s="1871"/>
      <c r="G644" s="57"/>
    </row>
    <row r="645" spans="1:11" s="719" customFormat="1" ht="14.25">
      <c r="A645" s="714"/>
      <c r="B645" s="714"/>
      <c r="C645" s="266"/>
      <c r="D645" s="736"/>
      <c r="E645" s="736"/>
      <c r="F645" s="736"/>
      <c r="G645" s="57"/>
    </row>
    <row r="646" spans="1:11" s="682" customFormat="1" ht="14.25">
      <c r="A646" s="261"/>
      <c r="B646" s="679" t="s">
        <v>316</v>
      </c>
      <c r="C646" s="266"/>
      <c r="D646" s="1901" t="s">
        <v>1187</v>
      </c>
      <c r="E646" s="1901"/>
      <c r="F646" s="1901"/>
      <c r="G646" s="57"/>
    </row>
    <row r="647" spans="1:11" s="682" customFormat="1" ht="14.25">
      <c r="A647" s="261"/>
      <c r="B647" s="261"/>
      <c r="C647" s="266"/>
      <c r="D647" s="1902" t="s">
        <v>1338</v>
      </c>
      <c r="E647" s="1902"/>
      <c r="F647" s="1902"/>
      <c r="G647" s="57"/>
    </row>
    <row r="648" spans="1:11" s="682" customFormat="1" ht="14.25">
      <c r="A648" s="261"/>
      <c r="B648" s="261"/>
      <c r="C648" s="266"/>
      <c r="D648" s="1902"/>
      <c r="E648" s="1902"/>
      <c r="F648" s="1902"/>
      <c r="G648" s="57"/>
    </row>
    <row r="649" spans="1:11" s="682" customFormat="1" ht="14.25">
      <c r="A649" s="261"/>
      <c r="B649" s="261"/>
      <c r="C649" s="266"/>
      <c r="D649" s="1902"/>
      <c r="E649" s="1902"/>
      <c r="F649" s="1902"/>
      <c r="G649" s="57"/>
    </row>
    <row r="650" spans="1:11" s="682" customFormat="1" ht="14.25">
      <c r="A650" s="261"/>
      <c r="B650" s="261"/>
      <c r="C650" s="266"/>
      <c r="D650" s="1902"/>
      <c r="E650" s="1902"/>
      <c r="F650" s="1902"/>
      <c r="G650" s="57"/>
    </row>
    <row r="651" spans="1:11" s="682" customFormat="1" ht="14.25">
      <c r="A651" s="261"/>
      <c r="B651" s="261"/>
      <c r="C651" s="266"/>
      <c r="D651" s="1902"/>
      <c r="E651" s="1902"/>
      <c r="F651" s="1902"/>
      <c r="G651" s="57"/>
    </row>
    <row r="652" spans="1:11" s="682" customFormat="1" ht="14.25">
      <c r="A652" s="261"/>
      <c r="B652" s="261"/>
      <c r="C652" s="266"/>
      <c r="D652" s="1903" t="s">
        <v>1339</v>
      </c>
      <c r="E652" s="1903"/>
      <c r="F652" s="1903"/>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1213</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61" t="s">
        <v>1214</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7" t="s">
        <v>1215</v>
      </c>
      <c r="E665" s="1857"/>
      <c r="F665" s="1857"/>
      <c r="G665" s="57"/>
      <c r="H665" s="269"/>
      <c r="I665" s="269"/>
      <c r="J665" s="269"/>
      <c r="K665" s="269"/>
    </row>
    <row r="666" spans="1:11">
      <c r="A666" s="23"/>
      <c r="B666" s="675"/>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991</v>
      </c>
      <c r="E669" s="1882"/>
      <c r="F669" s="1882"/>
      <c r="G669" s="57"/>
      <c r="H669" s="269"/>
      <c r="I669" s="269"/>
      <c r="J669" s="269"/>
      <c r="K669" s="269"/>
    </row>
    <row r="670" spans="1:11" ht="14.25">
      <c r="A670" s="261"/>
      <c r="B670" s="261"/>
      <c r="C670" s="260"/>
      <c r="D670" s="1882" t="s">
        <v>962</v>
      </c>
      <c r="E670" s="1882"/>
      <c r="F670" s="1882"/>
      <c r="G670" s="57"/>
      <c r="H670" s="269"/>
      <c r="I670" s="269"/>
      <c r="J670" s="269"/>
      <c r="K670" s="269"/>
    </row>
    <row r="671" spans="1:11">
      <c r="A671" s="260"/>
      <c r="B671" s="260"/>
      <c r="C671" s="260"/>
      <c r="D671" s="6"/>
      <c r="E671" s="1887" t="s">
        <v>1216</v>
      </c>
      <c r="F671" s="1887"/>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0" t="s">
        <v>1226</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7"/>
      <c r="B678" s="487"/>
      <c r="C678" s="487"/>
      <c r="D678" s="1880"/>
      <c r="E678" s="1880"/>
      <c r="F678" s="188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0" t="s">
        <v>1217</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0" t="s">
        <v>1227</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0" t="s">
        <v>1224</v>
      </c>
      <c r="E697" s="1880"/>
      <c r="F697" s="1880"/>
      <c r="G697" s="57"/>
      <c r="H697" s="269"/>
      <c r="I697" s="269"/>
      <c r="J697" s="269"/>
      <c r="K697" s="269"/>
    </row>
    <row r="698" spans="1:11" s="682" customFormat="1">
      <c r="A698" s="260"/>
      <c r="B698" s="260"/>
      <c r="C698" s="260"/>
      <c r="D698" s="1880"/>
      <c r="E698" s="1880"/>
      <c r="F698" s="188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0" t="s">
        <v>1225</v>
      </c>
      <c r="E700" s="1880"/>
      <c r="F700" s="1880"/>
      <c r="G700" s="57"/>
      <c r="H700" s="269"/>
      <c r="I700" s="269"/>
      <c r="J700" s="269"/>
      <c r="K700" s="269"/>
    </row>
    <row r="701" spans="1:11" s="682" customFormat="1">
      <c r="A701" s="260"/>
      <c r="B701" s="260"/>
      <c r="C701" s="260"/>
      <c r="D701" s="1880"/>
      <c r="E701" s="1880"/>
      <c r="F701" s="1880"/>
      <c r="G701" s="57"/>
      <c r="H701" s="269"/>
      <c r="I701" s="269"/>
      <c r="J701" s="269"/>
      <c r="K701" s="269"/>
    </row>
    <row r="702" spans="1:11" s="682" customFormat="1">
      <c r="A702" s="260"/>
      <c r="B702" s="260"/>
      <c r="C702" s="260"/>
      <c r="D702" s="1880"/>
      <c r="E702" s="1880"/>
      <c r="F702" s="188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0" t="s">
        <v>1218</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0" t="s">
        <v>1219</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7" t="s">
        <v>1220</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0" t="s">
        <v>1353</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1221</v>
      </c>
      <c r="E724" s="1891"/>
      <c r="F724" s="1891"/>
      <c r="G724" s="57"/>
      <c r="H724" s="269"/>
      <c r="I724" s="269"/>
      <c r="J724" s="269"/>
      <c r="K724" s="269"/>
    </row>
    <row r="725" spans="1:11" s="682" customFormat="1">
      <c r="A725" s="260"/>
      <c r="B725" s="260"/>
      <c r="C725" s="260"/>
      <c r="D725" s="533"/>
      <c r="E725" s="7"/>
      <c r="F725" s="7"/>
      <c r="G725" s="57"/>
      <c r="H725" s="269"/>
      <c r="I725" s="269"/>
      <c r="J725" s="269"/>
      <c r="K725" s="269"/>
    </row>
    <row r="726" spans="1:11">
      <c r="A726" s="1884" t="s">
        <v>1178</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15" customHeight="1">
      <c r="C728" s="260"/>
      <c r="D728" s="1899" t="s">
        <v>1194</v>
      </c>
      <c r="E728" s="1899"/>
      <c r="F728" s="1899"/>
      <c r="G728" s="271"/>
      <c r="H728" s="269"/>
      <c r="I728" s="269"/>
      <c r="J728" s="269"/>
      <c r="K728" s="269"/>
    </row>
    <row r="729" spans="1:11">
      <c r="A729" s="260"/>
      <c r="B729" s="260"/>
      <c r="C729" s="260"/>
      <c r="D729" s="1886" t="s">
        <v>1195</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7" t="s">
        <v>1196</v>
      </c>
      <c r="E731" s="1857"/>
      <c r="F731" s="1857"/>
      <c r="G731" s="271"/>
      <c r="H731" s="272"/>
      <c r="I731" s="272"/>
      <c r="J731" s="272"/>
      <c r="K731" s="272"/>
    </row>
    <row r="732" spans="1:11" s="39" customFormat="1" ht="10.5" customHeight="1">
      <c r="A732" s="132"/>
      <c r="B732" s="676"/>
      <c r="C732" s="132"/>
      <c r="D732" s="1857"/>
      <c r="E732" s="1857"/>
      <c r="F732" s="1857"/>
      <c r="G732" s="271"/>
      <c r="H732" s="272"/>
      <c r="I732" s="272"/>
      <c r="J732" s="272"/>
      <c r="K732" s="272"/>
    </row>
    <row r="733" spans="1:11" s="39" customFormat="1">
      <c r="A733" s="132"/>
      <c r="B733" s="676"/>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59" t="s">
        <v>1197</v>
      </c>
      <c r="E738" s="1859"/>
      <c r="F738" s="1859"/>
      <c r="G738" s="311"/>
    </row>
    <row r="739" spans="1:11" s="409" customFormat="1">
      <c r="A739" s="408"/>
      <c r="B739" s="408"/>
      <c r="C739" s="408"/>
      <c r="D739" s="1859"/>
      <c r="E739" s="1859"/>
      <c r="F739" s="1859"/>
      <c r="G739" s="311"/>
    </row>
    <row r="740" spans="1:11" s="409" customFormat="1">
      <c r="A740" s="408"/>
      <c r="B740" s="408"/>
      <c r="C740" s="408"/>
      <c r="D740" s="1859"/>
      <c r="E740" s="1859"/>
      <c r="F740" s="1859"/>
      <c r="G740" s="311"/>
    </row>
    <row r="741" spans="1:11" s="409" customFormat="1">
      <c r="A741" s="408"/>
      <c r="B741" s="408"/>
      <c r="C741" s="408"/>
      <c r="D741" s="1859"/>
      <c r="E741" s="1859"/>
      <c r="F741" s="1859"/>
      <c r="G741" s="311"/>
    </row>
    <row r="742" spans="1:11" s="409" customFormat="1">
      <c r="A742" s="408"/>
      <c r="B742" s="408"/>
      <c r="C742" s="408"/>
      <c r="D742" s="377"/>
      <c r="E742" s="311"/>
      <c r="F742" s="311"/>
      <c r="G742" s="311"/>
    </row>
    <row r="743" spans="1:11" s="409" customFormat="1" ht="14.25">
      <c r="A743" s="261"/>
      <c r="B743" s="679" t="s">
        <v>316</v>
      </c>
      <c r="C743" s="408"/>
      <c r="D743" s="1900" t="s">
        <v>1198</v>
      </c>
      <c r="E743" s="1900"/>
      <c r="F743" s="1900"/>
      <c r="G743" s="311"/>
    </row>
    <row r="744" spans="1:11" s="409" customFormat="1">
      <c r="A744" s="408"/>
      <c r="B744" s="408"/>
      <c r="C744" s="408"/>
      <c r="D744" s="1900"/>
      <c r="E744" s="1900"/>
      <c r="F744" s="1900"/>
      <c r="G744" s="311"/>
    </row>
    <row r="745" spans="1:11" s="409" customFormat="1">
      <c r="A745" s="408"/>
      <c r="B745" s="408"/>
      <c r="C745" s="408"/>
      <c r="D745" s="1900"/>
      <c r="E745" s="1900"/>
      <c r="F745" s="1900"/>
      <c r="G745" s="311"/>
    </row>
    <row r="746" spans="1:11">
      <c r="A746" s="273"/>
      <c r="B746" s="273"/>
      <c r="C746" s="273"/>
      <c r="D746" s="377"/>
      <c r="E746" s="274"/>
      <c r="F746" s="274"/>
      <c r="G746" s="275"/>
      <c r="H746" s="269"/>
      <c r="I746" s="269"/>
      <c r="J746" s="269"/>
      <c r="K746" s="269"/>
    </row>
    <row r="747" spans="1:11" ht="14.25">
      <c r="A747" s="261"/>
      <c r="B747" s="679" t="s">
        <v>316</v>
      </c>
      <c r="C747" s="273"/>
      <c r="D747" s="1859" t="s">
        <v>1199</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59" t="s">
        <v>1200</v>
      </c>
      <c r="E750" s="1859"/>
      <c r="F750" s="1859"/>
      <c r="G750" s="275"/>
      <c r="H750" s="269"/>
      <c r="I750" s="269"/>
      <c r="J750" s="269"/>
      <c r="K750" s="269"/>
    </row>
    <row r="751" spans="1:11" s="682" customFormat="1">
      <c r="A751" s="273"/>
      <c r="B751" s="273"/>
      <c r="C751" s="273"/>
      <c r="D751" s="1859"/>
      <c r="E751" s="1859"/>
      <c r="F751" s="1859"/>
      <c r="G751" s="275"/>
      <c r="H751" s="269"/>
      <c r="I751" s="269"/>
      <c r="J751" s="269"/>
      <c r="K751" s="269"/>
    </row>
    <row r="752" spans="1:11" s="682" customFormat="1">
      <c r="A752" s="273"/>
      <c r="B752" s="273"/>
      <c r="C752" s="273"/>
      <c r="D752" s="1859"/>
      <c r="E752" s="1859"/>
      <c r="F752" s="185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4" t="s">
        <v>1201</v>
      </c>
      <c r="B754" s="1894"/>
      <c r="C754" s="1894"/>
      <c r="D754" s="1894"/>
      <c r="E754" s="1894"/>
      <c r="F754" s="1894"/>
      <c r="G754" s="1894"/>
    </row>
    <row r="755" spans="1:11">
      <c r="A755" s="260"/>
      <c r="B755" s="260"/>
      <c r="C755" s="260"/>
      <c r="D755" s="276"/>
      <c r="F755" s="147"/>
      <c r="G755" s="271"/>
    </row>
    <row r="756" spans="1:11">
      <c r="A756" s="273"/>
      <c r="B756" s="273"/>
      <c r="C756" s="442"/>
      <c r="D756" s="1895" t="s">
        <v>1185</v>
      </c>
      <c r="E756" s="1895"/>
      <c r="F756" s="1895"/>
      <c r="G756" s="271"/>
    </row>
    <row r="757" spans="1:11">
      <c r="A757" s="503"/>
      <c r="B757" s="503"/>
      <c r="C757" s="502"/>
      <c r="D757" s="1896" t="s">
        <v>1202</v>
      </c>
      <c r="E757" s="1896"/>
      <c r="F757" s="1896"/>
      <c r="G757" s="271"/>
    </row>
    <row r="758" spans="1:11">
      <c r="A758" s="273"/>
      <c r="B758" s="273"/>
      <c r="C758" s="442"/>
      <c r="D758" s="693"/>
      <c r="E758" s="693"/>
      <c r="F758" s="693"/>
      <c r="G758" s="271"/>
    </row>
    <row r="759" spans="1:11" ht="14.25">
      <c r="A759" s="261"/>
      <c r="B759" s="679" t="s">
        <v>316</v>
      </c>
      <c r="C759" s="442"/>
      <c r="D759" s="1897" t="s">
        <v>1070</v>
      </c>
      <c r="E759" s="1897"/>
      <c r="F759" s="1897"/>
      <c r="G759" s="271"/>
    </row>
    <row r="760" spans="1:11">
      <c r="A760" s="273"/>
      <c r="B760" s="273"/>
      <c r="C760" s="442"/>
      <c r="D760" s="692"/>
      <c r="E760" s="1898" t="s">
        <v>1186</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3"/>
      <c r="C763" s="266"/>
      <c r="D763" s="271"/>
      <c r="E763" s="271"/>
      <c r="F763" s="271"/>
      <c r="G763" s="271"/>
    </row>
    <row r="764" spans="1:11">
      <c r="A764" s="135"/>
      <c r="B764" s="1893" t="s">
        <v>1069</v>
      </c>
      <c r="C764" s="1893"/>
      <c r="D764" s="1893"/>
      <c r="E764" s="1893"/>
      <c r="F764" s="1893"/>
      <c r="G764" s="271"/>
    </row>
    <row r="765" spans="1:11">
      <c r="A765" s="23"/>
      <c r="B765" s="675"/>
      <c r="G765" s="271"/>
    </row>
    <row r="766" spans="1:11">
      <c r="A766" s="1892" t="s">
        <v>472</v>
      </c>
      <c r="B766" s="1892"/>
      <c r="C766" s="1892"/>
      <c r="D766" s="1892"/>
      <c r="E766" s="1892"/>
      <c r="F766" s="1892"/>
      <c r="G766" s="1892"/>
    </row>
    <row r="767" spans="1:11">
      <c r="A767" s="255"/>
      <c r="B767" s="673"/>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39" t="s">
        <v>2401</v>
      </c>
      <c r="B2" s="1940"/>
      <c r="C2" s="1940"/>
      <c r="D2" s="1940"/>
      <c r="E2" s="1940"/>
      <c r="F2" s="1940"/>
      <c r="G2" s="1940"/>
      <c r="H2" s="1940"/>
      <c r="I2" s="1940"/>
      <c r="J2" s="1940"/>
    </row>
    <row r="3" spans="1:10" ht="15">
      <c r="A3" s="1944" t="s">
        <v>1501</v>
      </c>
      <c r="B3" s="1945"/>
      <c r="C3" s="1945"/>
      <c r="D3" s="1945"/>
      <c r="E3" s="1945"/>
      <c r="F3" s="1945"/>
      <c r="G3" s="1945"/>
      <c r="H3" s="1945"/>
      <c r="I3" s="1945"/>
      <c r="J3" s="1945"/>
    </row>
    <row r="4" spans="1:10" ht="12.75"/>
    <row r="5" spans="1:10" ht="12.75" customHeight="1">
      <c r="A5" s="1941" t="s">
        <v>2404</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6" t="s">
        <v>2407</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9"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8" t="s">
        <v>1391</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1392</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2402</v>
      </c>
      <c r="B72" s="1943"/>
      <c r="C72" s="1943"/>
      <c r="D72" s="1943"/>
      <c r="E72" s="1943"/>
      <c r="F72" s="1943"/>
      <c r="G72" s="1943"/>
      <c r="H72" s="1943"/>
      <c r="I72" s="1943"/>
    </row>
    <row r="73" spans="1:9" ht="12.75">
      <c r="A73" s="1865" t="s">
        <v>1094</v>
      </c>
      <c r="B73" s="1865"/>
      <c r="C73" s="1865"/>
      <c r="D73" s="1865"/>
      <c r="E73" s="1865"/>
    </row>
    <row r="74" spans="1:9" ht="12.75">
      <c r="A74" s="1865" t="s">
        <v>1393</v>
      </c>
      <c r="B74" s="1865"/>
      <c r="C74" s="1865"/>
      <c r="D74" s="1865"/>
      <c r="E74" s="1865"/>
    </row>
    <row r="75" spans="1:9" ht="12.75">
      <c r="A75" s="1865" t="s">
        <v>2403</v>
      </c>
      <c r="B75" s="1865"/>
      <c r="C75" s="1865"/>
      <c r="D75" s="1865"/>
      <c r="E75" s="186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268" zoomScaleNormal="100" zoomScaleSheetLayoutView="100" workbookViewId="0">
      <selection activeCell="B1098" sqref="B1098"/>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49" t="s">
        <v>2242</v>
      </c>
      <c r="B2" s="1949"/>
      <c r="C2" s="1949"/>
      <c r="D2" s="1949"/>
      <c r="E2" s="1949"/>
      <c r="F2" s="1949"/>
      <c r="G2" s="1949"/>
      <c r="H2" s="1949"/>
      <c r="I2" s="1949"/>
    </row>
    <row r="3" spans="1:9">
      <c r="A3" s="1950" t="s">
        <v>2243</v>
      </c>
      <c r="B3" s="1950"/>
      <c r="C3" s="1950"/>
      <c r="D3" s="1950"/>
      <c r="E3" s="1950"/>
      <c r="F3" s="1950"/>
      <c r="G3" s="1950"/>
      <c r="H3" s="1950"/>
      <c r="I3" s="1950"/>
    </row>
    <row r="4" spans="1:9">
      <c r="A4" s="1975"/>
      <c r="B4" s="1975"/>
      <c r="C4" s="1979"/>
      <c r="D4" s="1979"/>
      <c r="E4" s="1979"/>
      <c r="F4" s="1979"/>
      <c r="G4" s="1979"/>
      <c r="I4" s="642"/>
    </row>
    <row r="5" spans="1:9" s="791" customFormat="1">
      <c r="A5" s="1975"/>
      <c r="B5" s="1975"/>
      <c r="C5" s="1976"/>
      <c r="D5" s="1976"/>
      <c r="E5" s="1976"/>
      <c r="F5" s="1976"/>
      <c r="G5" s="1976"/>
      <c r="I5" s="1837"/>
    </row>
    <row r="6" spans="1:9" s="791" customFormat="1">
      <c r="A6" s="1971" t="s">
        <v>1255</v>
      </c>
      <c r="B6" s="1971"/>
      <c r="C6" s="1972"/>
      <c r="D6" s="1972"/>
      <c r="E6" s="1972"/>
      <c r="F6" s="1972"/>
      <c r="G6" s="1972"/>
      <c r="I6" s="1836" t="s">
        <v>2417</v>
      </c>
    </row>
    <row r="7" spans="1:9" s="791" customFormat="1">
      <c r="A7" s="1971" t="s">
        <v>1256</v>
      </c>
      <c r="B7" s="1971"/>
      <c r="C7" s="1972"/>
      <c r="D7" s="1972"/>
      <c r="E7" s="1972"/>
      <c r="F7" s="1972"/>
      <c r="G7" s="1972"/>
      <c r="I7" s="1836" t="s">
        <v>2418</v>
      </c>
    </row>
    <row r="8" spans="1:9">
      <c r="A8" s="792"/>
      <c r="B8" s="792"/>
      <c r="C8" s="793"/>
      <c r="D8" s="793"/>
      <c r="E8" s="793"/>
      <c r="F8" s="793"/>
    </row>
    <row r="9" spans="1:9">
      <c r="A9" s="1913" t="s">
        <v>1258</v>
      </c>
      <c r="B9" s="1913"/>
      <c r="C9" s="1913"/>
      <c r="D9" s="1913"/>
      <c r="E9" s="1913"/>
      <c r="F9" s="1913"/>
      <c r="G9" s="1913"/>
      <c r="H9" s="1853"/>
      <c r="I9" s="1854"/>
    </row>
    <row r="10" spans="1:9">
      <c r="A10" s="793"/>
      <c r="B10" s="793"/>
      <c r="E10" s="794"/>
    </row>
    <row r="11" spans="1:9" ht="13.7" customHeight="1">
      <c r="C11" s="793"/>
      <c r="D11" s="1974" t="s">
        <v>1257</v>
      </c>
      <c r="E11" s="1974"/>
      <c r="F11" s="1974"/>
    </row>
    <row r="12" spans="1:9">
      <c r="C12" s="793"/>
      <c r="D12" s="1974"/>
      <c r="E12" s="1974"/>
      <c r="F12" s="1974"/>
    </row>
    <row r="13" spans="1:9">
      <c r="A13" s="795"/>
      <c r="B13" s="795"/>
      <c r="C13" s="795"/>
      <c r="D13" s="1923" t="s">
        <v>1240</v>
      </c>
      <c r="E13" s="1923"/>
      <c r="F13" s="1923"/>
    </row>
    <row r="14" spans="1:9">
      <c r="A14" s="795"/>
      <c r="B14" s="795"/>
      <c r="C14" s="795"/>
      <c r="D14" s="796"/>
    </row>
    <row r="15" spans="1:9" ht="14.25">
      <c r="A15" s="797"/>
      <c r="B15" s="798" t="s">
        <v>2616</v>
      </c>
      <c r="C15" s="799"/>
      <c r="D15" s="1918" t="s">
        <v>1241</v>
      </c>
      <c r="E15" s="1918"/>
      <c r="F15" s="1918"/>
      <c r="I15" s="1774" t="s">
        <v>2419</v>
      </c>
    </row>
    <row r="16" spans="1:9">
      <c r="A16" s="795"/>
      <c r="B16" s="795"/>
      <c r="C16" s="799"/>
      <c r="D16" s="1918"/>
      <c r="E16" s="1918"/>
      <c r="F16" s="1918"/>
    </row>
    <row r="17" spans="1:9">
      <c r="A17" s="795"/>
      <c r="B17" s="795"/>
      <c r="C17" s="799"/>
      <c r="D17" s="1918"/>
      <c r="E17" s="1918"/>
      <c r="F17" s="1918"/>
    </row>
    <row r="18" spans="1:9">
      <c r="A18" s="795"/>
      <c r="B18" s="795"/>
      <c r="C18" s="795"/>
    </row>
    <row r="19" spans="1:9" ht="14.25">
      <c r="A19" s="797"/>
      <c r="B19" s="798" t="s">
        <v>2615</v>
      </c>
      <c r="D19" s="1897" t="s">
        <v>1242</v>
      </c>
      <c r="E19" s="1897"/>
      <c r="F19" s="1897"/>
      <c r="I19" s="1774" t="s">
        <v>2420</v>
      </c>
    </row>
    <row r="20" spans="1:9" ht="14.25">
      <c r="A20" s="797"/>
      <c r="B20" s="797"/>
      <c r="D20" s="800"/>
    </row>
    <row r="21" spans="1:9" ht="14.25">
      <c r="A21" s="797"/>
      <c r="B21" s="798" t="s">
        <v>2616</v>
      </c>
      <c r="D21" s="1918" t="s">
        <v>1243</v>
      </c>
      <c r="E21" s="1918"/>
      <c r="F21" s="1918"/>
      <c r="I21" s="1774" t="s">
        <v>2420</v>
      </c>
    </row>
    <row r="22" spans="1:9" ht="14.25">
      <c r="A22" s="797"/>
      <c r="B22" s="797"/>
      <c r="D22" s="1918"/>
      <c r="E22" s="1918"/>
      <c r="F22" s="1918"/>
    </row>
    <row r="23" spans="1:9"/>
    <row r="24" spans="1:9" ht="14.25">
      <c r="A24" s="797"/>
      <c r="B24" s="798" t="s">
        <v>2615</v>
      </c>
      <c r="D24" s="1963" t="s">
        <v>1244</v>
      </c>
      <c r="E24" s="1963"/>
      <c r="F24" s="1963"/>
      <c r="I24" s="1774" t="s">
        <v>2423</v>
      </c>
    </row>
    <row r="25" spans="1:9">
      <c r="D25" s="1963"/>
      <c r="E25" s="1963"/>
      <c r="F25" s="1963"/>
    </row>
    <row r="26" spans="1:9">
      <c r="D26" s="1963"/>
      <c r="E26" s="1963"/>
      <c r="F26" s="1963"/>
    </row>
    <row r="27" spans="1:9">
      <c r="D27" s="1963"/>
      <c r="E27" s="1963"/>
      <c r="F27" s="1963"/>
    </row>
    <row r="28" spans="1:9">
      <c r="D28" s="1963"/>
      <c r="E28" s="1963"/>
      <c r="F28" s="1963"/>
    </row>
    <row r="29" spans="1:9" s="791" customFormat="1">
      <c r="A29" s="801"/>
      <c r="B29" s="801"/>
      <c r="C29" s="801"/>
      <c r="D29" s="733"/>
      <c r="E29" s="802"/>
      <c r="F29" s="802"/>
      <c r="G29" s="802"/>
      <c r="I29" s="1837"/>
    </row>
    <row r="30" spans="1:9" s="791" customFormat="1">
      <c r="A30" s="801"/>
      <c r="B30" s="798" t="s">
        <v>1159</v>
      </c>
      <c r="C30" s="801"/>
      <c r="D30" s="1875" t="s">
        <v>1245</v>
      </c>
      <c r="E30" s="1875"/>
      <c r="F30" s="1875"/>
      <c r="G30" s="802"/>
      <c r="I30" s="1837" t="s">
        <v>2419</v>
      </c>
    </row>
    <row r="31" spans="1:9" s="791" customFormat="1">
      <c r="A31" s="801"/>
      <c r="B31" s="801"/>
      <c r="C31" s="801"/>
      <c r="D31" s="1875"/>
      <c r="E31" s="1875"/>
      <c r="F31" s="1875"/>
      <c r="G31" s="802"/>
      <c r="I31" s="1837"/>
    </row>
    <row r="32" spans="1:9" ht="14.25">
      <c r="A32" s="797"/>
      <c r="B32" s="797"/>
      <c r="D32" s="803"/>
    </row>
    <row r="33" spans="1:9" ht="14.45" customHeight="1">
      <c r="A33" s="797"/>
      <c r="B33" s="798" t="s">
        <v>2616</v>
      </c>
      <c r="D33" s="1875" t="s">
        <v>1424</v>
      </c>
      <c r="E33" s="1875"/>
      <c r="F33" s="1875"/>
      <c r="I33" s="1837" t="s">
        <v>2491</v>
      </c>
    </row>
    <row r="34" spans="1:9" ht="14.25">
      <c r="A34" s="797"/>
      <c r="B34" s="797"/>
      <c r="D34" s="1875"/>
      <c r="E34" s="1875"/>
      <c r="F34" s="1875"/>
    </row>
    <row r="35" spans="1:9" ht="14.25">
      <c r="A35" s="797"/>
      <c r="B35" s="797"/>
      <c r="D35" s="1875"/>
      <c r="E35" s="1875"/>
      <c r="F35" s="1875"/>
    </row>
    <row r="36" spans="1:9" ht="14.25">
      <c r="A36" s="797"/>
      <c r="B36" s="797"/>
      <c r="D36" s="1875"/>
      <c r="E36" s="1875"/>
      <c r="F36" s="1875"/>
    </row>
    <row r="37" spans="1:9" ht="14.25">
      <c r="A37" s="797"/>
      <c r="B37" s="797"/>
      <c r="D37" s="790"/>
    </row>
    <row r="38" spans="1:9" ht="14.25">
      <c r="A38" s="797"/>
      <c r="B38" s="798" t="s">
        <v>2616</v>
      </c>
      <c r="D38" s="1875" t="s">
        <v>1247</v>
      </c>
      <c r="E38" s="1875"/>
      <c r="F38" s="1875"/>
    </row>
    <row r="39" spans="1:9" ht="14.25">
      <c r="A39" s="797"/>
      <c r="B39" s="797"/>
      <c r="D39" s="1875"/>
      <c r="E39" s="1875"/>
      <c r="F39" s="1875"/>
    </row>
    <row r="40" spans="1:9" ht="14.25">
      <c r="A40" s="797"/>
      <c r="B40" s="797"/>
      <c r="D40" s="1875"/>
      <c r="E40" s="1875"/>
      <c r="F40" s="1875"/>
    </row>
    <row r="41" spans="1:9" ht="14.25">
      <c r="A41" s="797"/>
      <c r="B41" s="797"/>
      <c r="D41" s="1875"/>
      <c r="E41" s="1875"/>
      <c r="F41" s="1875"/>
    </row>
    <row r="42" spans="1:9" ht="14.25">
      <c r="A42" s="797"/>
      <c r="B42" s="797"/>
      <c r="D42" s="1875"/>
      <c r="E42" s="1875"/>
      <c r="F42" s="1875"/>
    </row>
    <row r="43" spans="1:9" ht="14.25">
      <c r="A43" s="797"/>
      <c r="B43" s="797"/>
      <c r="D43" s="781"/>
      <c r="E43" s="781"/>
      <c r="F43" s="781"/>
    </row>
    <row r="44" spans="1:9" ht="14.25">
      <c r="A44" s="797"/>
      <c r="B44" s="798" t="s">
        <v>1159</v>
      </c>
      <c r="D44" s="1875" t="s">
        <v>1248</v>
      </c>
      <c r="E44" s="1875"/>
      <c r="F44" s="1875"/>
      <c r="I44" s="1837" t="s">
        <v>2491</v>
      </c>
    </row>
    <row r="45" spans="1:9" ht="14.25">
      <c r="A45" s="797"/>
      <c r="B45" s="797"/>
      <c r="D45" s="1875"/>
      <c r="E45" s="1875"/>
      <c r="F45" s="1875"/>
    </row>
    <row r="46" spans="1:9" ht="14.25">
      <c r="A46" s="797"/>
      <c r="B46" s="797"/>
      <c r="D46" s="1875"/>
      <c r="E46" s="1875"/>
      <c r="F46" s="1875"/>
    </row>
    <row r="47" spans="1:9" ht="23.25" customHeight="1">
      <c r="A47" s="797"/>
      <c r="B47" s="797"/>
      <c r="D47" s="1875"/>
      <c r="E47" s="1875"/>
      <c r="F47" s="1875"/>
    </row>
    <row r="48" spans="1:9" ht="14.25">
      <c r="A48" s="797"/>
      <c r="B48" s="797"/>
      <c r="D48" s="785"/>
    </row>
    <row r="49" spans="1:9" ht="14.45" customHeight="1">
      <c r="A49" s="797"/>
      <c r="B49" s="798" t="s">
        <v>2616</v>
      </c>
      <c r="D49" s="1875" t="s">
        <v>1249</v>
      </c>
      <c r="E49" s="1875"/>
      <c r="F49" s="1875"/>
      <c r="I49" s="1837" t="s">
        <v>2491</v>
      </c>
    </row>
    <row r="50" spans="1:9" ht="14.25">
      <c r="A50" s="797"/>
      <c r="B50" s="797"/>
      <c r="D50" s="1875"/>
      <c r="E50" s="1875"/>
      <c r="F50" s="1875"/>
    </row>
    <row r="51" spans="1:9" ht="14.25">
      <c r="A51" s="797"/>
      <c r="B51" s="797"/>
      <c r="D51" s="1875"/>
      <c r="E51" s="1875"/>
      <c r="F51" s="1875"/>
    </row>
    <row r="52" spans="1:9" s="618" customFormat="1" ht="14.25">
      <c r="A52" s="797"/>
      <c r="B52" s="797"/>
      <c r="C52" s="804"/>
      <c r="D52" s="802"/>
      <c r="E52" s="693"/>
      <c r="F52" s="693"/>
      <c r="G52" s="693"/>
      <c r="I52" s="642"/>
    </row>
    <row r="53" spans="1:9" s="618" customFormat="1" ht="14.25">
      <c r="A53" s="805"/>
      <c r="B53" s="798" t="s">
        <v>2616</v>
      </c>
      <c r="C53" s="806"/>
      <c r="D53" s="1875" t="s">
        <v>1250</v>
      </c>
      <c r="E53" s="1875"/>
      <c r="F53" s="1875"/>
      <c r="G53" s="693"/>
      <c r="I53" s="1774"/>
    </row>
    <row r="54" spans="1:9" s="618" customFormat="1" ht="14.25">
      <c r="A54" s="805"/>
      <c r="B54" s="805"/>
      <c r="C54" s="806"/>
      <c r="D54" s="1875"/>
      <c r="E54" s="1875"/>
      <c r="F54" s="1875"/>
      <c r="G54" s="693"/>
      <c r="I54" s="642"/>
    </row>
    <row r="55" spans="1:9" s="791" customFormat="1">
      <c r="A55" s="801"/>
      <c r="B55" s="801"/>
      <c r="C55" s="801"/>
      <c r="D55" s="733"/>
      <c r="E55" s="802"/>
      <c r="F55" s="802"/>
      <c r="G55" s="802"/>
      <c r="I55" s="1837"/>
    </row>
    <row r="56" spans="1:9" ht="14.25">
      <c r="A56" s="797"/>
      <c r="B56" s="798" t="s">
        <v>2616</v>
      </c>
      <c r="D56" s="1875" t="s">
        <v>1251</v>
      </c>
      <c r="E56" s="1875"/>
      <c r="F56" s="1875"/>
      <c r="I56" s="1774" t="s">
        <v>2421</v>
      </c>
    </row>
    <row r="57" spans="1:9">
      <c r="D57" s="1875"/>
      <c r="E57" s="1875"/>
      <c r="F57" s="1875"/>
    </row>
    <row r="58" spans="1:9">
      <c r="D58" s="1875"/>
      <c r="E58" s="1875"/>
      <c r="F58" s="1875"/>
    </row>
    <row r="59" spans="1:9">
      <c r="D59" s="693"/>
    </row>
    <row r="60" spans="1:9" ht="14.25">
      <c r="A60" s="797"/>
      <c r="B60" s="798" t="s">
        <v>2616</v>
      </c>
      <c r="D60" s="1875" t="s">
        <v>1252</v>
      </c>
      <c r="E60" s="1875"/>
      <c r="F60" s="1875"/>
      <c r="I60" s="1774" t="s">
        <v>2422</v>
      </c>
    </row>
    <row r="61" spans="1:9">
      <c r="D61" s="1875"/>
      <c r="E61" s="1875"/>
      <c r="F61" s="1875"/>
    </row>
    <row r="62" spans="1:9"/>
    <row r="63" spans="1:9" ht="14.25">
      <c r="A63" s="797"/>
      <c r="B63" s="798" t="s">
        <v>2616</v>
      </c>
      <c r="D63" s="1875" t="s">
        <v>1253</v>
      </c>
      <c r="E63" s="1875"/>
      <c r="F63" s="1875"/>
    </row>
    <row r="64" spans="1:9">
      <c r="D64" s="1875"/>
      <c r="E64" s="1875"/>
      <c r="F64" s="1875"/>
      <c r="I64" s="1774" t="s">
        <v>2423</v>
      </c>
    </row>
    <row r="65" spans="1:9">
      <c r="D65" s="1875"/>
      <c r="E65" s="1875"/>
      <c r="F65" s="1875"/>
    </row>
    <row r="66" spans="1:9">
      <c r="D66" s="790"/>
    </row>
    <row r="67" spans="1:9" ht="14.25">
      <c r="A67" s="797"/>
      <c r="B67" s="798" t="s">
        <v>2616</v>
      </c>
      <c r="D67" s="1918" t="s">
        <v>1254</v>
      </c>
      <c r="E67" s="1918"/>
      <c r="F67" s="1918"/>
      <c r="I67" s="1774" t="s">
        <v>2423</v>
      </c>
    </row>
    <row r="68" spans="1:9">
      <c r="D68" s="1918"/>
      <c r="E68" s="1918"/>
      <c r="F68" s="1918"/>
    </row>
    <row r="69" spans="1:9" ht="14.25">
      <c r="A69" s="797"/>
      <c r="B69" s="797"/>
      <c r="D69" s="800"/>
    </row>
    <row r="70" spans="1:9">
      <c r="A70" s="1883" t="s">
        <v>1161</v>
      </c>
      <c r="B70" s="1883"/>
      <c r="C70" s="1883"/>
      <c r="D70" s="1883"/>
      <c r="E70" s="1883"/>
      <c r="F70" s="1883"/>
      <c r="G70" s="1883"/>
      <c r="H70" s="1853"/>
      <c r="I70" s="1854"/>
    </row>
    <row r="71" spans="1:9"/>
    <row r="72" spans="1:9">
      <c r="C72" s="807"/>
      <c r="D72" s="1956" t="s">
        <v>1259</v>
      </c>
      <c r="E72" s="1956"/>
      <c r="F72" s="1956"/>
    </row>
    <row r="73" spans="1:9">
      <c r="A73" s="800"/>
      <c r="B73" s="800"/>
      <c r="D73" s="1918" t="s">
        <v>1286</v>
      </c>
      <c r="E73" s="1918"/>
      <c r="F73" s="1918"/>
    </row>
    <row r="74" spans="1:9">
      <c r="A74" s="800"/>
      <c r="B74" s="800"/>
    </row>
    <row r="75" spans="1:9" ht="13.7" customHeight="1">
      <c r="A75" s="797"/>
      <c r="B75" s="798" t="s">
        <v>1159</v>
      </c>
      <c r="D75" s="1918" t="s">
        <v>1473</v>
      </c>
      <c r="E75" s="1918"/>
      <c r="F75" s="1918"/>
      <c r="I75" s="1774" t="s">
        <v>2424</v>
      </c>
    </row>
    <row r="76" spans="1:9" ht="14.25">
      <c r="A76" s="797"/>
      <c r="B76" s="797"/>
      <c r="D76" s="1918"/>
      <c r="E76" s="1918"/>
      <c r="F76" s="1918"/>
    </row>
    <row r="77" spans="1:9" ht="14.25">
      <c r="A77" s="797"/>
      <c r="B77" s="797"/>
      <c r="D77" s="1918"/>
      <c r="E77" s="1918"/>
      <c r="F77" s="1918"/>
    </row>
    <row r="78" spans="1:9" ht="14.25">
      <c r="A78" s="797"/>
      <c r="B78" s="797"/>
      <c r="D78" s="1918"/>
      <c r="E78" s="1918"/>
      <c r="F78" s="1918"/>
    </row>
    <row r="79" spans="1:9" ht="14.25">
      <c r="A79" s="797"/>
      <c r="B79" s="797"/>
      <c r="D79" s="1918"/>
      <c r="E79" s="1918"/>
      <c r="F79" s="1918"/>
    </row>
    <row r="80" spans="1:9" ht="14.25">
      <c r="A80" s="797"/>
      <c r="B80" s="797"/>
      <c r="D80" s="1918"/>
      <c r="E80" s="1918"/>
      <c r="F80" s="1918"/>
    </row>
    <row r="81" spans="1:9" ht="14.25">
      <c r="A81" s="797"/>
      <c r="B81" s="797"/>
      <c r="D81" s="1918"/>
      <c r="E81" s="1918"/>
      <c r="F81" s="1918"/>
    </row>
    <row r="82" spans="1:9" ht="14.25">
      <c r="A82" s="797"/>
      <c r="B82" s="797"/>
      <c r="D82" s="1918"/>
      <c r="E82" s="1918"/>
      <c r="F82" s="1918"/>
    </row>
    <row r="83" spans="1:9" ht="14.25">
      <c r="A83" s="797"/>
      <c r="B83" s="797"/>
      <c r="D83" s="878"/>
      <c r="E83" s="878"/>
      <c r="F83" s="878"/>
    </row>
    <row r="84" spans="1:9" ht="15" customHeight="1">
      <c r="A84" s="797"/>
      <c r="B84" s="798" t="s">
        <v>1159</v>
      </c>
      <c r="D84" s="1918" t="s">
        <v>2244</v>
      </c>
      <c r="E84" s="1918"/>
      <c r="F84" s="1918"/>
      <c r="I84" s="1774" t="s">
        <v>2425</v>
      </c>
    </row>
    <row r="85" spans="1:9" ht="14.25">
      <c r="A85" s="797"/>
      <c r="B85" s="797"/>
      <c r="D85" s="1918"/>
      <c r="E85" s="1918"/>
      <c r="F85" s="1918"/>
    </row>
    <row r="86" spans="1:9" ht="14.25">
      <c r="A86" s="797"/>
      <c r="B86" s="797"/>
      <c r="D86" s="1712"/>
      <c r="E86" s="1712"/>
      <c r="F86" s="1712"/>
    </row>
    <row r="87" spans="1:9" ht="14.25">
      <c r="A87" s="797"/>
      <c r="B87" s="798" t="s">
        <v>2616</v>
      </c>
      <c r="D87" s="1918" t="s">
        <v>2248</v>
      </c>
      <c r="E87" s="1918"/>
      <c r="F87" s="1918"/>
      <c r="I87" s="1774" t="s">
        <v>2426</v>
      </c>
    </row>
    <row r="88" spans="1:9" ht="14.25">
      <c r="A88" s="797"/>
      <c r="B88" s="797"/>
      <c r="D88" s="1918"/>
      <c r="E88" s="1918"/>
      <c r="F88" s="1918"/>
    </row>
    <row r="89" spans="1:9" ht="14.25">
      <c r="A89" s="797"/>
      <c r="B89" s="797"/>
      <c r="D89" s="1918"/>
      <c r="E89" s="1918"/>
      <c r="F89" s="1918"/>
    </row>
    <row r="90" spans="1:9" ht="14.25">
      <c r="A90" s="797"/>
      <c r="B90" s="797"/>
      <c r="D90" s="1712"/>
      <c r="E90" s="1712"/>
      <c r="F90" s="1712"/>
    </row>
    <row r="91" spans="1:9" ht="14.25">
      <c r="A91" s="797"/>
      <c r="B91" s="798" t="s">
        <v>1159</v>
      </c>
      <c r="D91" s="1918" t="s">
        <v>2246</v>
      </c>
      <c r="E91" s="1918"/>
      <c r="F91" s="1918"/>
      <c r="I91" s="1774" t="s">
        <v>2471</v>
      </c>
    </row>
    <row r="92" spans="1:9" s="1729" customFormat="1" ht="14.25">
      <c r="A92" s="1727"/>
      <c r="B92" s="1727"/>
      <c r="C92" s="1728"/>
      <c r="D92" s="1918"/>
      <c r="E92" s="1918"/>
      <c r="F92" s="1918"/>
      <c r="I92" s="1838"/>
    </row>
    <row r="93" spans="1:9" ht="14.25">
      <c r="A93" s="797"/>
      <c r="B93" s="797"/>
      <c r="D93" s="1718"/>
      <c r="E93" s="1719" t="s">
        <v>2247</v>
      </c>
      <c r="F93" s="1712"/>
    </row>
    <row r="94" spans="1:9" ht="14.25">
      <c r="A94" s="797"/>
      <c r="B94" s="797"/>
      <c r="D94" s="878"/>
      <c r="E94" s="878"/>
      <c r="F94" s="878"/>
    </row>
    <row r="95" spans="1:9" ht="14.25">
      <c r="A95" s="797"/>
      <c r="B95" s="798" t="s">
        <v>2616</v>
      </c>
      <c r="D95" s="1918" t="s">
        <v>2245</v>
      </c>
      <c r="E95" s="1918"/>
      <c r="F95" s="1918"/>
      <c r="I95" s="1774" t="s">
        <v>2427</v>
      </c>
    </row>
    <row r="96" spans="1:9" ht="14.25">
      <c r="A96" s="797"/>
      <c r="B96" s="797"/>
      <c r="D96" s="1918"/>
      <c r="E96" s="1918"/>
      <c r="F96" s="1918"/>
    </row>
    <row r="97" spans="1:9" ht="14.25">
      <c r="A97" s="797"/>
      <c r="B97" s="797"/>
      <c r="D97" s="1712"/>
      <c r="E97" s="1712"/>
      <c r="F97" s="1712"/>
    </row>
    <row r="98" spans="1:9" ht="14.45" customHeight="1">
      <c r="A98" s="797"/>
      <c r="B98" s="798" t="s">
        <v>2616</v>
      </c>
      <c r="D98" s="1918" t="s">
        <v>1399</v>
      </c>
      <c r="E98" s="1918"/>
      <c r="F98" s="1918"/>
      <c r="G98" s="790"/>
      <c r="I98" s="1774" t="s">
        <v>2428</v>
      </c>
    </row>
    <row r="99" spans="1:9" ht="14.25">
      <c r="A99" s="797"/>
      <c r="B99" s="797"/>
      <c r="D99" s="1918"/>
      <c r="E99" s="1918"/>
      <c r="F99" s="1918"/>
      <c r="G99" s="790"/>
    </row>
    <row r="100" spans="1:9" ht="14.25">
      <c r="A100" s="797"/>
      <c r="B100" s="797"/>
      <c r="D100" s="1918"/>
      <c r="E100" s="1918"/>
      <c r="F100" s="1918"/>
      <c r="G100" s="790"/>
    </row>
    <row r="101" spans="1:9" ht="14.25">
      <c r="A101" s="797"/>
      <c r="B101" s="797"/>
      <c r="D101" s="1918"/>
      <c r="E101" s="1918"/>
      <c r="F101" s="1918"/>
      <c r="G101" s="790"/>
    </row>
    <row r="102" spans="1:9" ht="14.25">
      <c r="A102" s="797"/>
      <c r="B102" s="797"/>
      <c r="D102" s="1918"/>
      <c r="E102" s="1918"/>
      <c r="F102" s="1918"/>
      <c r="G102" s="790"/>
    </row>
    <row r="103" spans="1:9" ht="14.25">
      <c r="A103" s="797"/>
      <c r="B103" s="797"/>
      <c r="D103" s="1918"/>
      <c r="E103" s="1918"/>
      <c r="F103" s="1918"/>
      <c r="G103" s="790"/>
    </row>
    <row r="104" spans="1:9" ht="14.25">
      <c r="A104" s="797"/>
      <c r="B104" s="797"/>
      <c r="D104" s="1918"/>
      <c r="E104" s="1918"/>
      <c r="F104" s="1918"/>
      <c r="G104" s="790"/>
    </row>
    <row r="105" spans="1:9" ht="14.25">
      <c r="A105" s="797"/>
      <c r="B105" s="797"/>
      <c r="D105" s="1918"/>
      <c r="E105" s="1918"/>
      <c r="F105" s="1918"/>
      <c r="G105" s="790"/>
    </row>
    <row r="106" spans="1:9" ht="14.25">
      <c r="A106" s="797"/>
      <c r="B106" s="797"/>
      <c r="D106" s="1918"/>
      <c r="E106" s="1918"/>
      <c r="F106" s="1918"/>
      <c r="G106" s="790"/>
    </row>
    <row r="107" spans="1:9" ht="14.25">
      <c r="A107" s="797"/>
      <c r="B107" s="797"/>
      <c r="D107" s="1918"/>
      <c r="E107" s="1918"/>
      <c r="F107" s="1918"/>
      <c r="G107" s="790"/>
    </row>
    <row r="108" spans="1:9" ht="14.25">
      <c r="A108" s="797"/>
      <c r="B108" s="797"/>
      <c r="D108" s="1918"/>
      <c r="E108" s="1918"/>
      <c r="F108" s="1918"/>
      <c r="G108" s="790"/>
    </row>
    <row r="109" spans="1:9" ht="14.25">
      <c r="A109" s="797"/>
      <c r="B109" s="797"/>
      <c r="D109" s="1918"/>
      <c r="E109" s="1918"/>
      <c r="F109" s="1918"/>
      <c r="G109" s="790"/>
    </row>
    <row r="110" spans="1:9" ht="14.25">
      <c r="A110" s="797"/>
      <c r="B110" s="797"/>
      <c r="D110" s="1918"/>
      <c r="E110" s="1918"/>
      <c r="F110" s="1918"/>
      <c r="G110" s="790"/>
    </row>
    <row r="111" spans="1:9" ht="14.25">
      <c r="A111" s="797"/>
      <c r="B111" s="797"/>
      <c r="D111" s="1918"/>
      <c r="E111" s="1918"/>
      <c r="F111" s="1918"/>
    </row>
    <row r="112" spans="1:9" ht="14.25">
      <c r="A112" s="797"/>
      <c r="B112" s="797"/>
      <c r="D112" s="1918"/>
      <c r="E112" s="1918"/>
      <c r="F112" s="1918"/>
    </row>
    <row r="113" spans="1:11" ht="14.25">
      <c r="A113" s="797"/>
      <c r="B113" s="797"/>
      <c r="D113" s="904"/>
      <c r="E113" s="904"/>
      <c r="F113" s="904"/>
    </row>
    <row r="114" spans="1:11" ht="14.25" customHeight="1">
      <c r="A114" s="797"/>
      <c r="B114" s="798" t="s">
        <v>2616</v>
      </c>
      <c r="D114" s="1916" t="s">
        <v>1261</v>
      </c>
      <c r="E114" s="1916"/>
      <c r="F114" s="1916"/>
    </row>
    <row r="115" spans="1:11" ht="14.25">
      <c r="A115" s="797"/>
      <c r="B115" s="797"/>
      <c r="D115" s="1916"/>
      <c r="E115" s="1916"/>
      <c r="F115" s="1916"/>
    </row>
    <row r="116" spans="1:11" ht="14.25">
      <c r="A116" s="797"/>
      <c r="B116" s="797"/>
      <c r="D116" s="1916"/>
      <c r="E116" s="1916"/>
      <c r="F116" s="1916"/>
    </row>
    <row r="117" spans="1:11" ht="14.25">
      <c r="A117" s="797"/>
      <c r="B117" s="797"/>
      <c r="D117" s="1916"/>
      <c r="E117" s="1916"/>
      <c r="F117" s="1916"/>
    </row>
    <row r="118" spans="1:11" ht="14.25">
      <c r="A118" s="797"/>
      <c r="B118" s="797"/>
      <c r="D118" s="1916"/>
      <c r="E118" s="1916"/>
      <c r="F118" s="1916"/>
    </row>
    <row r="119" spans="1:11" ht="14.25">
      <c r="A119" s="797"/>
      <c r="B119" s="797"/>
      <c r="D119" s="1916"/>
      <c r="E119" s="1916"/>
      <c r="F119" s="1916"/>
    </row>
    <row r="120" spans="1:11" ht="14.25">
      <c r="A120" s="797"/>
      <c r="B120" s="797"/>
      <c r="D120" s="1916"/>
      <c r="E120" s="1916"/>
      <c r="F120" s="1916"/>
    </row>
    <row r="121" spans="1:11" ht="14.25">
      <c r="A121" s="797"/>
      <c r="B121" s="797"/>
      <c r="D121" s="1916"/>
      <c r="E121" s="1916"/>
      <c r="F121" s="1916"/>
    </row>
    <row r="122" spans="1:11">
      <c r="C122" s="722"/>
      <c r="D122" s="905"/>
      <c r="E122" s="905"/>
      <c r="F122" s="905"/>
      <c r="G122" s="722"/>
      <c r="H122" s="722"/>
      <c r="I122" s="622"/>
      <c r="J122" s="722"/>
      <c r="K122" s="722"/>
    </row>
    <row r="123" spans="1:11" ht="14.25">
      <c r="A123" s="797"/>
      <c r="B123" s="798" t="s">
        <v>1159</v>
      </c>
      <c r="C123" s="722"/>
      <c r="D123" s="1916" t="s">
        <v>1263</v>
      </c>
      <c r="E123" s="1916"/>
      <c r="F123" s="1916"/>
      <c r="G123" s="722"/>
      <c r="H123" s="722"/>
      <c r="I123" s="622" t="s">
        <v>2429</v>
      </c>
      <c r="J123" s="722"/>
      <c r="K123" s="722"/>
    </row>
    <row r="124" spans="1:11" ht="14.25">
      <c r="A124" s="797"/>
      <c r="B124" s="797"/>
      <c r="C124" s="722"/>
      <c r="D124" s="1916"/>
      <c r="E124" s="1916"/>
      <c r="F124" s="1916"/>
      <c r="G124" s="722"/>
      <c r="H124" s="722"/>
      <c r="I124" s="622"/>
      <c r="J124" s="722"/>
      <c r="K124" s="722"/>
    </row>
    <row r="125" spans="1:11"/>
    <row r="126" spans="1:11" ht="14.25">
      <c r="A126" s="797"/>
      <c r="B126" s="798" t="s">
        <v>2616</v>
      </c>
      <c r="C126" s="804"/>
      <c r="D126" s="1918" t="s">
        <v>1264</v>
      </c>
      <c r="E126" s="1918"/>
      <c r="F126" s="1918"/>
      <c r="I126" s="622" t="s">
        <v>2429</v>
      </c>
    </row>
    <row r="127" spans="1:11">
      <c r="C127" s="804"/>
      <c r="D127" s="1918"/>
      <c r="E127" s="1918"/>
      <c r="F127" s="1918"/>
    </row>
    <row r="128" spans="1:11">
      <c r="C128" s="804"/>
      <c r="D128" s="1918"/>
      <c r="E128" s="1918"/>
      <c r="F128" s="1918"/>
    </row>
    <row r="129" spans="1:9">
      <c r="C129" s="804"/>
      <c r="D129" s="1918"/>
      <c r="E129" s="1918"/>
      <c r="F129" s="1918"/>
    </row>
    <row r="130" spans="1:9">
      <c r="C130" s="804"/>
      <c r="D130" s="1918"/>
      <c r="E130" s="1918"/>
      <c r="F130" s="1918"/>
    </row>
    <row r="131" spans="1:9">
      <c r="C131" s="804"/>
      <c r="D131" s="672"/>
      <c r="E131" s="672"/>
      <c r="F131" s="672"/>
    </row>
    <row r="132" spans="1:9" s="722" customFormat="1" ht="14.25">
      <c r="A132" s="797"/>
      <c r="B132" s="798" t="s">
        <v>2615</v>
      </c>
      <c r="C132" s="804"/>
      <c r="D132" s="1875" t="s">
        <v>1265</v>
      </c>
      <c r="E132" s="1875"/>
      <c r="F132" s="1875"/>
      <c r="G132" s="672"/>
      <c r="I132" s="622" t="s">
        <v>2430</v>
      </c>
    </row>
    <row r="133" spans="1:9" s="812" customFormat="1" ht="13.7" customHeight="1">
      <c r="A133" s="809"/>
      <c r="B133" s="809"/>
      <c r="C133" s="810"/>
      <c r="D133" s="1875"/>
      <c r="E133" s="1875"/>
      <c r="F133" s="1875"/>
      <c r="G133" s="811"/>
      <c r="I133" s="1839"/>
    </row>
    <row r="134" spans="1:9" s="722" customFormat="1" ht="13.7" customHeight="1">
      <c r="A134" s="788"/>
      <c r="B134" s="788"/>
      <c r="C134" s="804"/>
      <c r="D134" s="1875"/>
      <c r="E134" s="1875"/>
      <c r="F134" s="1875"/>
      <c r="G134" s="672"/>
      <c r="I134" s="622"/>
    </row>
    <row r="135" spans="1:9" s="722" customFormat="1" ht="13.7" customHeight="1">
      <c r="A135" s="788"/>
      <c r="B135" s="788"/>
      <c r="C135" s="804"/>
      <c r="D135" s="1875"/>
      <c r="E135" s="1875"/>
      <c r="F135" s="1875"/>
      <c r="G135" s="672"/>
      <c r="I135" s="622"/>
    </row>
    <row r="136" spans="1:9" s="722" customFormat="1" ht="13.7" customHeight="1">
      <c r="A136" s="788"/>
      <c r="B136" s="788"/>
      <c r="C136" s="804"/>
      <c r="D136" s="1875"/>
      <c r="E136" s="1875"/>
      <c r="F136" s="1875"/>
      <c r="G136" s="672"/>
      <c r="I136" s="622"/>
    </row>
    <row r="137" spans="1:9" s="722" customFormat="1" ht="13.7" customHeight="1">
      <c r="A137" s="813"/>
      <c r="B137" s="813"/>
      <c r="C137" s="804"/>
      <c r="D137" s="1875"/>
      <c r="E137" s="1875"/>
      <c r="F137" s="1875"/>
      <c r="G137" s="672"/>
      <c r="I137" s="622"/>
    </row>
    <row r="138" spans="1:9" s="618" customFormat="1" ht="13.7" customHeight="1">
      <c r="A138" s="801"/>
      <c r="B138" s="801"/>
      <c r="C138" s="806"/>
      <c r="D138" s="1875"/>
      <c r="E138" s="1875"/>
      <c r="F138" s="1875"/>
      <c r="G138" s="693"/>
      <c r="I138" s="642"/>
    </row>
    <row r="139" spans="1:9" s="618" customFormat="1" ht="13.7" customHeight="1">
      <c r="A139" s="801"/>
      <c r="B139" s="801"/>
      <c r="C139" s="806"/>
      <c r="D139" s="1875"/>
      <c r="E139" s="1875"/>
      <c r="F139" s="1875"/>
      <c r="G139" s="693"/>
      <c r="I139" s="642"/>
    </row>
    <row r="140" spans="1:9" s="722" customFormat="1" ht="13.7" customHeight="1">
      <c r="A140" s="788"/>
      <c r="B140" s="788"/>
      <c r="C140" s="804"/>
      <c r="D140" s="1875"/>
      <c r="E140" s="1875"/>
      <c r="F140" s="1875"/>
      <c r="G140" s="672"/>
      <c r="I140" s="622"/>
    </row>
    <row r="141" spans="1:9" s="722" customFormat="1" ht="13.7" customHeight="1">
      <c r="A141" s="788"/>
      <c r="B141" s="788"/>
      <c r="C141" s="804"/>
      <c r="D141" s="1875"/>
      <c r="E141" s="1875"/>
      <c r="F141" s="1875"/>
      <c r="G141" s="672"/>
      <c r="I141" s="622"/>
    </row>
    <row r="142" spans="1:9" s="722" customFormat="1" ht="13.7" customHeight="1">
      <c r="A142" s="788"/>
      <c r="B142" s="788"/>
      <c r="C142" s="804"/>
      <c r="D142" s="1875"/>
      <c r="E142" s="1875"/>
      <c r="F142" s="1875"/>
      <c r="G142" s="672"/>
      <c r="I142" s="622"/>
    </row>
    <row r="143" spans="1:9" s="722" customFormat="1" ht="13.7" customHeight="1">
      <c r="A143" s="788"/>
      <c r="B143" s="788"/>
      <c r="C143" s="804"/>
      <c r="D143" s="1875"/>
      <c r="E143" s="1875"/>
      <c r="F143" s="187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2615</v>
      </c>
      <c r="C145" s="804"/>
      <c r="D145" s="1960" t="s">
        <v>1373</v>
      </c>
      <c r="E145" s="1960"/>
      <c r="F145" s="1960"/>
      <c r="G145" s="672"/>
      <c r="I145" s="622" t="s">
        <v>2431</v>
      </c>
    </row>
    <row r="146" spans="1:9" s="722" customFormat="1" ht="13.7" customHeight="1">
      <c r="A146" s="788"/>
      <c r="B146" s="788"/>
      <c r="C146" s="804"/>
      <c r="D146" s="1960"/>
      <c r="E146" s="1960"/>
      <c r="F146" s="1960"/>
      <c r="G146" s="672"/>
      <c r="I146" s="622"/>
    </row>
    <row r="147" spans="1:9" s="722" customFormat="1" ht="13.7" customHeight="1">
      <c r="A147" s="788"/>
      <c r="B147" s="788"/>
      <c r="C147" s="804"/>
      <c r="D147" s="1960"/>
      <c r="E147" s="1960"/>
      <c r="F147" s="1960"/>
      <c r="G147" s="672"/>
      <c r="I147" s="622"/>
    </row>
    <row r="148" spans="1:9" s="722" customFormat="1" ht="13.7" customHeight="1">
      <c r="A148" s="788"/>
      <c r="B148" s="788"/>
      <c r="C148" s="804"/>
      <c r="D148" s="1960"/>
      <c r="E148" s="1960"/>
      <c r="F148" s="1960"/>
      <c r="G148" s="672"/>
      <c r="I148" s="622"/>
    </row>
    <row r="149" spans="1:9" s="722" customFormat="1" ht="13.7" customHeight="1">
      <c r="A149" s="788"/>
      <c r="B149" s="788"/>
      <c r="C149" s="804"/>
      <c r="D149" s="1960"/>
      <c r="E149" s="1960"/>
      <c r="F149" s="1960"/>
      <c r="G149" s="672"/>
      <c r="I149" s="622"/>
    </row>
    <row r="150" spans="1:9" s="722" customFormat="1" ht="13.7" customHeight="1">
      <c r="A150" s="788"/>
      <c r="B150" s="788"/>
      <c r="C150" s="804"/>
      <c r="D150" s="1960"/>
      <c r="E150" s="1960"/>
      <c r="F150" s="1960"/>
      <c r="G150" s="672"/>
      <c r="I150" s="622"/>
    </row>
    <row r="151" spans="1:9" s="722" customFormat="1" ht="13.7" customHeight="1">
      <c r="A151" s="788"/>
      <c r="B151" s="788"/>
      <c r="C151" s="804"/>
      <c r="D151" s="1960"/>
      <c r="E151" s="1960"/>
      <c r="F151" s="1960"/>
      <c r="G151" s="672"/>
      <c r="I151" s="622"/>
    </row>
    <row r="152" spans="1:9" s="722" customFormat="1" ht="13.7" customHeight="1">
      <c r="A152" s="788"/>
      <c r="B152" s="788"/>
      <c r="C152" s="804"/>
      <c r="D152" s="1960"/>
      <c r="E152" s="1960"/>
      <c r="F152" s="1960"/>
      <c r="G152" s="672"/>
      <c r="I152" s="622"/>
    </row>
    <row r="153" spans="1:9" s="722" customFormat="1" ht="13.7" customHeight="1">
      <c r="A153" s="788"/>
      <c r="B153" s="788"/>
      <c r="C153" s="804"/>
      <c r="D153" s="1960"/>
      <c r="E153" s="1960"/>
      <c r="F153" s="1960"/>
      <c r="G153" s="672"/>
      <c r="I153" s="622"/>
    </row>
    <row r="154" spans="1:9" s="722" customFormat="1" ht="13.7" customHeight="1">
      <c r="A154" s="788"/>
      <c r="B154" s="788"/>
      <c r="C154" s="804"/>
      <c r="D154" s="1960"/>
      <c r="E154" s="1960"/>
      <c r="F154" s="1960"/>
      <c r="G154" s="672"/>
      <c r="I154" s="622"/>
    </row>
    <row r="155" spans="1:9" s="722" customFormat="1" ht="13.7" customHeight="1">
      <c r="A155" s="788"/>
      <c r="B155" s="788"/>
      <c r="C155" s="804"/>
      <c r="D155" s="1960"/>
      <c r="E155" s="1960"/>
      <c r="F155" s="1960"/>
      <c r="G155" s="672"/>
      <c r="I155" s="622"/>
    </row>
    <row r="156" spans="1:9" s="722" customFormat="1" ht="13.7" customHeight="1">
      <c r="A156" s="788"/>
      <c r="B156" s="788"/>
      <c r="C156" s="804"/>
      <c r="D156" s="1960"/>
      <c r="E156" s="1960"/>
      <c r="F156" s="1960"/>
      <c r="G156" s="672"/>
      <c r="I156" s="622"/>
    </row>
    <row r="157" spans="1:9" s="722" customFormat="1" ht="13.7" customHeight="1">
      <c r="A157" s="788"/>
      <c r="B157" s="788"/>
      <c r="C157" s="804"/>
      <c r="D157" s="1960"/>
      <c r="E157" s="1960"/>
      <c r="F157" s="1960"/>
      <c r="G157" s="672"/>
      <c r="I157" s="622"/>
    </row>
    <row r="158" spans="1:9" s="722" customFormat="1" ht="13.7" customHeight="1">
      <c r="A158" s="788"/>
      <c r="B158" s="788"/>
      <c r="C158" s="804"/>
      <c r="D158" s="1960"/>
      <c r="E158" s="1960"/>
      <c r="F158" s="1960"/>
      <c r="G158" s="672"/>
      <c r="I158" s="622"/>
    </row>
    <row r="159" spans="1:9" s="722" customFormat="1" ht="13.7" customHeight="1">
      <c r="A159" s="788"/>
      <c r="B159" s="788"/>
      <c r="C159" s="804"/>
      <c r="D159" s="1960"/>
      <c r="E159" s="1960"/>
      <c r="F159" s="1960"/>
      <c r="G159" s="672"/>
      <c r="I159" s="622"/>
    </row>
    <row r="160" spans="1:9" s="722" customFormat="1" ht="13.7" customHeight="1">
      <c r="A160" s="788"/>
      <c r="B160" s="788"/>
      <c r="C160" s="804"/>
      <c r="D160" s="1960"/>
      <c r="E160" s="1960"/>
      <c r="F160" s="1960"/>
      <c r="G160" s="672"/>
      <c r="I160" s="622"/>
    </row>
    <row r="161" spans="1:9" s="722" customFormat="1" ht="13.7" customHeight="1">
      <c r="A161" s="788"/>
      <c r="B161" s="788"/>
      <c r="C161" s="804"/>
      <c r="D161" s="1960"/>
      <c r="E161" s="1960"/>
      <c r="F161" s="1960"/>
      <c r="G161" s="672"/>
      <c r="I161" s="622"/>
    </row>
    <row r="162" spans="1:9" s="722" customFormat="1" ht="13.7" customHeight="1">
      <c r="A162" s="788"/>
      <c r="B162" s="788"/>
      <c r="C162" s="804"/>
      <c r="D162" s="1960"/>
      <c r="E162" s="1960"/>
      <c r="F162" s="1960"/>
      <c r="G162" s="672"/>
      <c r="I162" s="622"/>
    </row>
    <row r="163" spans="1:9" s="722" customFormat="1" ht="13.7" customHeight="1">
      <c r="A163" s="788"/>
      <c r="B163" s="788"/>
      <c r="C163" s="804"/>
      <c r="D163" s="1981" t="s">
        <v>1407</v>
      </c>
      <c r="E163" s="1981"/>
      <c r="F163" s="1981"/>
      <c r="G163" s="856"/>
      <c r="I163" s="622"/>
    </row>
    <row r="164" spans="1:9" s="722" customFormat="1" ht="13.7" customHeight="1">
      <c r="A164" s="788"/>
      <c r="B164" s="788"/>
      <c r="C164" s="804"/>
      <c r="D164" s="1980"/>
      <c r="E164" s="1980"/>
      <c r="F164" s="1980"/>
      <c r="G164" s="1980"/>
      <c r="I164" s="622"/>
    </row>
    <row r="165" spans="1:9" s="722" customFormat="1" ht="14.45" customHeight="1">
      <c r="A165" s="813"/>
      <c r="B165" s="798" t="s">
        <v>2616</v>
      </c>
      <c r="C165" s="814"/>
      <c r="D165" s="1917" t="s">
        <v>1435</v>
      </c>
      <c r="E165" s="1917"/>
      <c r="F165" s="1917"/>
      <c r="G165" s="815"/>
      <c r="I165" s="622" t="s">
        <v>2426</v>
      </c>
    </row>
    <row r="166" spans="1:9" s="722" customFormat="1" ht="14.45" customHeight="1">
      <c r="A166" s="813"/>
      <c r="B166" s="813"/>
      <c r="C166" s="814"/>
      <c r="D166" s="1917"/>
      <c r="E166" s="1917"/>
      <c r="F166" s="1917"/>
      <c r="G166" s="815"/>
      <c r="I166" s="622"/>
    </row>
    <row r="167" spans="1:9" s="722" customFormat="1" ht="13.7" customHeight="1">
      <c r="A167" s="813"/>
      <c r="B167" s="813"/>
      <c r="C167" s="814"/>
      <c r="D167" s="1917"/>
      <c r="E167" s="1917"/>
      <c r="F167" s="191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1159</v>
      </c>
      <c r="C169" s="814"/>
      <c r="D169" s="1860" t="s">
        <v>1267</v>
      </c>
      <c r="E169" s="1860"/>
      <c r="F169" s="1860"/>
      <c r="G169" s="815"/>
      <c r="I169" s="622" t="s">
        <v>2432</v>
      </c>
    </row>
    <row r="170" spans="1:9" s="722" customFormat="1" ht="13.7" customHeight="1">
      <c r="A170" s="813"/>
      <c r="B170" s="813"/>
      <c r="C170" s="814"/>
      <c r="D170" s="1860"/>
      <c r="E170" s="1860"/>
      <c r="F170" s="1860"/>
      <c r="G170" s="815"/>
      <c r="I170" s="622"/>
    </row>
    <row r="171" spans="1:9" s="722" customFormat="1" ht="13.7" customHeight="1">
      <c r="A171" s="813"/>
      <c r="B171" s="813"/>
      <c r="C171" s="814"/>
      <c r="D171" s="1860"/>
      <c r="E171" s="1860"/>
      <c r="F171" s="1860"/>
      <c r="G171" s="815"/>
      <c r="I171" s="622"/>
    </row>
    <row r="172" spans="1:9" s="722" customFormat="1" ht="13.7" customHeight="1">
      <c r="A172" s="813"/>
      <c r="B172" s="813"/>
      <c r="C172" s="814"/>
      <c r="D172" s="1860"/>
      <c r="E172" s="1860"/>
      <c r="F172" s="186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2616</v>
      </c>
      <c r="C174" s="804"/>
      <c r="D174" s="1905" t="s">
        <v>1268</v>
      </c>
      <c r="E174" s="1905"/>
      <c r="F174" s="1905"/>
      <c r="G174" s="672"/>
      <c r="I174" s="622" t="s">
        <v>2433</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3" t="s">
        <v>2408</v>
      </c>
      <c r="B178" s="1883"/>
      <c r="C178" s="1883"/>
      <c r="D178" s="1883"/>
      <c r="E178" s="1883"/>
      <c r="F178" s="1883"/>
      <c r="G178" s="1883"/>
      <c r="H178" s="1853"/>
      <c r="I178" s="1854"/>
    </row>
    <row r="179" spans="1:9" ht="12" customHeight="1">
      <c r="D179" s="800"/>
      <c r="E179" s="800"/>
      <c r="F179" s="800"/>
    </row>
    <row r="180" spans="1:9">
      <c r="B180" s="1955" t="s">
        <v>470</v>
      </c>
      <c r="C180" s="1955"/>
      <c r="D180" s="1955"/>
      <c r="E180" s="1955"/>
      <c r="F180" s="1955"/>
    </row>
    <row r="181" spans="1:9" s="1772" customFormat="1">
      <c r="A181" s="788"/>
      <c r="B181" s="1831" t="s">
        <v>2409</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19" t="s">
        <v>2249</v>
      </c>
      <c r="E185" s="1919"/>
      <c r="F185" s="1919"/>
      <c r="G185" s="819"/>
    </row>
    <row r="186" spans="1:9">
      <c r="A186" s="817"/>
      <c r="B186" s="817"/>
      <c r="C186" s="818"/>
      <c r="D186" s="1919"/>
      <c r="E186" s="1919"/>
      <c r="F186" s="1919"/>
      <c r="G186" s="819"/>
    </row>
    <row r="187" spans="1:9">
      <c r="A187" s="817"/>
      <c r="B187" s="817"/>
      <c r="C187" s="818"/>
      <c r="D187" s="1920" t="s">
        <v>1400</v>
      </c>
      <c r="E187" s="1920"/>
      <c r="F187" s="1920"/>
      <c r="G187" s="819"/>
    </row>
    <row r="188" spans="1:9">
      <c r="A188" s="817"/>
      <c r="B188" s="817"/>
      <c r="C188" s="818"/>
      <c r="D188" s="1713"/>
      <c r="E188" s="1713"/>
      <c r="F188" s="1713"/>
      <c r="G188" s="819"/>
    </row>
    <row r="189" spans="1:9">
      <c r="A189" s="817"/>
      <c r="B189" s="798" t="s">
        <v>2616</v>
      </c>
      <c r="C189" s="818"/>
      <c r="D189" s="1882" t="s">
        <v>2250</v>
      </c>
      <c r="E189" s="1882"/>
      <c r="F189" s="1882"/>
      <c r="G189" s="819"/>
      <c r="I189" s="1774" t="s">
        <v>2482</v>
      </c>
    </row>
    <row r="190" spans="1:9">
      <c r="A190" s="817"/>
      <c r="B190" s="817"/>
      <c r="C190" s="818"/>
      <c r="D190" s="1886" t="s">
        <v>2251</v>
      </c>
      <c r="E190" s="1886"/>
      <c r="F190" s="1886"/>
      <c r="G190" s="819"/>
    </row>
    <row r="191" spans="1:9">
      <c r="A191" s="817"/>
      <c r="B191" s="817"/>
      <c r="C191" s="818"/>
      <c r="D191" s="1730" t="s">
        <v>2252</v>
      </c>
      <c r="E191" s="1973" t="s">
        <v>2253</v>
      </c>
      <c r="F191" s="1973"/>
      <c r="G191" s="819"/>
    </row>
    <row r="192" spans="1:9">
      <c r="A192" s="817"/>
      <c r="B192" s="817"/>
      <c r="C192" s="818"/>
      <c r="D192" s="155"/>
      <c r="E192" s="155"/>
      <c r="F192" s="155"/>
      <c r="G192" s="819"/>
    </row>
    <row r="193" spans="1:9">
      <c r="A193" s="817"/>
      <c r="B193" s="798" t="s">
        <v>2616</v>
      </c>
      <c r="C193" s="818"/>
      <c r="D193" s="1886" t="s">
        <v>2254</v>
      </c>
      <c r="E193" s="1886"/>
      <c r="F193" s="1886"/>
      <c r="G193" s="819"/>
      <c r="I193" s="1774" t="s">
        <v>2483</v>
      </c>
    </row>
    <row r="194" spans="1:9">
      <c r="A194" s="817"/>
      <c r="B194" s="817"/>
      <c r="C194" s="818"/>
      <c r="D194" s="1882" t="s">
        <v>2251</v>
      </c>
      <c r="E194" s="1882"/>
      <c r="F194" s="1882"/>
      <c r="G194" s="819"/>
    </row>
    <row r="195" spans="1:9">
      <c r="A195" s="817"/>
      <c r="B195" s="817"/>
      <c r="C195" s="818"/>
      <c r="D195" s="1711" t="s">
        <v>2255</v>
      </c>
      <c r="E195" s="1978" t="s">
        <v>2256</v>
      </c>
      <c r="F195" s="1978"/>
      <c r="G195" s="819"/>
    </row>
    <row r="196" spans="1:9">
      <c r="A196" s="817"/>
      <c r="B196" s="817"/>
      <c r="C196" s="818"/>
      <c r="D196" s="155"/>
      <c r="E196" s="155"/>
      <c r="F196" s="155"/>
      <c r="G196" s="819"/>
    </row>
    <row r="197" spans="1:9">
      <c r="A197" s="817"/>
      <c r="B197" s="798" t="s">
        <v>1159</v>
      </c>
      <c r="C197" s="818"/>
      <c r="D197" s="1886" t="s">
        <v>2257</v>
      </c>
      <c r="E197" s="1886"/>
      <c r="F197" s="1886"/>
      <c r="G197" s="819"/>
      <c r="I197" s="1774" t="s">
        <v>2484</v>
      </c>
    </row>
    <row r="198" spans="1:9">
      <c r="A198" s="817"/>
      <c r="B198" s="817"/>
      <c r="C198" s="818"/>
      <c r="D198" s="1708" t="s">
        <v>2251</v>
      </c>
      <c r="E198" s="155"/>
      <c r="F198" s="155"/>
      <c r="G198" s="819"/>
    </row>
    <row r="199" spans="1:9">
      <c r="A199" s="817"/>
      <c r="B199" s="817"/>
      <c r="C199" s="818"/>
      <c r="D199" s="1711" t="s">
        <v>2252</v>
      </c>
      <c r="E199" s="1978" t="s">
        <v>2258</v>
      </c>
      <c r="F199" s="1978"/>
      <c r="G199" s="819"/>
    </row>
    <row r="200" spans="1:9">
      <c r="A200" s="817"/>
      <c r="B200" s="817"/>
      <c r="C200" s="818"/>
      <c r="D200" s="1713"/>
      <c r="E200" s="1713"/>
      <c r="F200" s="1713"/>
      <c r="G200" s="819"/>
    </row>
    <row r="201" spans="1:9" ht="14.25">
      <c r="A201" s="797"/>
      <c r="B201" s="798" t="s">
        <v>2616</v>
      </c>
      <c r="C201" s="818"/>
      <c r="D201" s="1918" t="s">
        <v>2259</v>
      </c>
      <c r="E201" s="1918"/>
      <c r="F201" s="1918"/>
      <c r="G201" s="819"/>
      <c r="I201" s="1774" t="s">
        <v>2485</v>
      </c>
    </row>
    <row r="202" spans="1:9" ht="14.25">
      <c r="A202" s="797"/>
      <c r="B202" s="797"/>
      <c r="C202" s="818"/>
      <c r="D202" s="1918"/>
      <c r="E202" s="1918"/>
      <c r="F202" s="1918"/>
      <c r="G202" s="819"/>
    </row>
    <row r="203" spans="1:9">
      <c r="A203" s="818"/>
      <c r="B203" s="818"/>
      <c r="C203" s="818"/>
      <c r="D203" s="1918"/>
      <c r="E203" s="1918"/>
      <c r="F203" s="1918"/>
    </row>
    <row r="204" spans="1:9">
      <c r="A204" s="818"/>
      <c r="B204" s="818"/>
      <c r="C204" s="818"/>
      <c r="D204" s="803"/>
      <c r="E204" s="819"/>
      <c r="F204" s="819"/>
    </row>
    <row r="205" spans="1:9">
      <c r="A205" s="818"/>
      <c r="B205" s="798" t="s">
        <v>2616</v>
      </c>
      <c r="C205" s="818"/>
      <c r="D205" s="1886" t="s">
        <v>2260</v>
      </c>
      <c r="E205" s="1886"/>
      <c r="F205" s="1886"/>
      <c r="I205" s="1774" t="s">
        <v>2486</v>
      </c>
    </row>
    <row r="206" spans="1:9">
      <c r="A206" s="818"/>
      <c r="B206" s="818"/>
      <c r="C206" s="818"/>
      <c r="D206" s="1886" t="s">
        <v>2251</v>
      </c>
      <c r="E206" s="1886"/>
      <c r="F206" s="1886"/>
    </row>
    <row r="207" spans="1:9">
      <c r="A207" s="818"/>
      <c r="B207" s="818"/>
      <c r="C207" s="818"/>
      <c r="D207" s="1711" t="s">
        <v>2252</v>
      </c>
      <c r="E207" s="1978" t="s">
        <v>2261</v>
      </c>
      <c r="F207" s="1978"/>
    </row>
    <row r="208" spans="1:9">
      <c r="A208" s="818"/>
      <c r="B208" s="818"/>
      <c r="C208" s="818"/>
      <c r="D208" s="779"/>
      <c r="E208" s="779"/>
      <c r="F208" s="779"/>
    </row>
    <row r="209" spans="1:9" s="618" customFormat="1" ht="14.25">
      <c r="A209" s="797"/>
      <c r="B209" s="798" t="s">
        <v>2616</v>
      </c>
      <c r="C209" s="806"/>
      <c r="D209" s="1918" t="s">
        <v>1426</v>
      </c>
      <c r="E209" s="1918"/>
      <c r="F209" s="1918"/>
      <c r="G209" s="693"/>
      <c r="I209" s="642"/>
    </row>
    <row r="210" spans="1:9" s="618" customFormat="1" ht="14.45" customHeight="1">
      <c r="A210" s="797"/>
      <c r="C210" s="806"/>
      <c r="D210" s="1918"/>
      <c r="E210" s="1918"/>
      <c r="F210" s="1918"/>
      <c r="G210" s="693"/>
      <c r="I210" s="642"/>
    </row>
    <row r="211" spans="1:9" s="618" customFormat="1" ht="14.25">
      <c r="A211" s="797"/>
      <c r="B211" s="818"/>
      <c r="C211" s="806"/>
      <c r="D211" s="1918"/>
      <c r="E211" s="1918"/>
      <c r="F211" s="1918"/>
      <c r="G211" s="693"/>
      <c r="I211" s="642"/>
    </row>
    <row r="212" spans="1:9" s="618" customFormat="1" ht="14.25">
      <c r="A212" s="797"/>
      <c r="B212" s="818"/>
      <c r="C212" s="806"/>
      <c r="D212" s="1918"/>
      <c r="E212" s="1918"/>
      <c r="F212" s="1918"/>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77" t="s">
        <v>214</v>
      </c>
      <c r="E216" s="1977"/>
      <c r="F216" s="1977"/>
    </row>
    <row r="217" spans="1:9">
      <c r="A217" s="793"/>
      <c r="B217" s="793"/>
      <c r="C217" s="793"/>
      <c r="D217" s="1957" t="s">
        <v>1293</v>
      </c>
      <c r="E217" s="1957"/>
      <c r="F217" s="1957"/>
    </row>
    <row r="218" spans="1:9" ht="12" customHeight="1">
      <c r="A218" s="816"/>
      <c r="B218" s="816"/>
      <c r="C218" s="816"/>
    </row>
    <row r="219" spans="1:9" ht="13.7" customHeight="1">
      <c r="A219" s="816"/>
      <c r="C219" s="816"/>
      <c r="D219" s="1873" t="s">
        <v>579</v>
      </c>
      <c r="E219" s="1873"/>
      <c r="F219" s="1873"/>
      <c r="I219" s="1774" t="s">
        <v>2434</v>
      </c>
    </row>
    <row r="220" spans="1:9" ht="14.25">
      <c r="A220" s="797"/>
      <c r="B220" s="798" t="s">
        <v>2615</v>
      </c>
      <c r="D220" s="1918" t="s">
        <v>2262</v>
      </c>
      <c r="E220" s="1918"/>
      <c r="F220" s="1918"/>
    </row>
    <row r="221" spans="1:9" ht="14.25" customHeight="1">
      <c r="A221" s="797"/>
      <c r="B221" s="797"/>
      <c r="D221" s="1918"/>
      <c r="E221" s="1918"/>
      <c r="F221" s="1918"/>
    </row>
    <row r="222" spans="1:9" ht="14.25" customHeight="1">
      <c r="A222" s="797"/>
      <c r="B222" s="797"/>
      <c r="D222" s="1918"/>
      <c r="E222" s="1918"/>
      <c r="F222" s="1918"/>
    </row>
    <row r="223" spans="1:9" ht="14.25">
      <c r="A223" s="797"/>
      <c r="B223" s="797"/>
      <c r="D223" s="1918"/>
      <c r="E223" s="1918"/>
      <c r="F223" s="1918"/>
    </row>
    <row r="224" spans="1:9" ht="14.25">
      <c r="A224" s="797"/>
      <c r="B224" s="797"/>
      <c r="D224" s="1712"/>
      <c r="E224" s="1712"/>
      <c r="F224" s="1712"/>
    </row>
    <row r="225" spans="1:9" ht="14.25">
      <c r="A225" s="797"/>
      <c r="B225" s="798" t="s">
        <v>2615</v>
      </c>
      <c r="D225" s="1918" t="s">
        <v>2263</v>
      </c>
      <c r="E225" s="1918"/>
      <c r="F225" s="1918"/>
      <c r="I225" s="1774" t="s">
        <v>2435</v>
      </c>
    </row>
    <row r="226" spans="1:9" ht="14.25">
      <c r="A226" s="797"/>
      <c r="B226" s="797"/>
      <c r="D226" s="1918"/>
      <c r="E226" s="1918"/>
      <c r="F226" s="1918"/>
    </row>
    <row r="227" spans="1:9" ht="14.25">
      <c r="A227" s="797"/>
      <c r="B227" s="797"/>
      <c r="D227" s="1918"/>
      <c r="E227" s="1918"/>
      <c r="F227" s="1918"/>
    </row>
    <row r="228" spans="1:9" ht="14.25">
      <c r="A228" s="797"/>
      <c r="B228" s="797"/>
      <c r="D228" s="1918"/>
      <c r="E228" s="1918"/>
      <c r="F228" s="1918"/>
    </row>
    <row r="229" spans="1:9" ht="14.25" customHeight="1">
      <c r="A229" s="797"/>
      <c r="B229" s="797"/>
      <c r="D229" s="1918"/>
      <c r="E229" s="1918"/>
      <c r="F229" s="1918"/>
    </row>
    <row r="230" spans="1:9" ht="14.25" customHeight="1">
      <c r="A230" s="797"/>
      <c r="B230" s="797"/>
      <c r="D230" s="1712"/>
      <c r="E230" s="1712"/>
      <c r="F230" s="1712"/>
    </row>
    <row r="231" spans="1:9" ht="14.25">
      <c r="A231" s="797"/>
      <c r="B231" s="797"/>
      <c r="D231" s="1918" t="s">
        <v>1289</v>
      </c>
      <c r="E231" s="1918"/>
      <c r="F231" s="1918"/>
      <c r="I231" s="1774" t="s">
        <v>2434</v>
      </c>
    </row>
    <row r="232" spans="1:9" ht="14.25">
      <c r="A232" s="797"/>
      <c r="B232" s="797"/>
      <c r="D232" s="1918"/>
      <c r="E232" s="1918"/>
      <c r="F232" s="1918"/>
    </row>
    <row r="233" spans="1:9" ht="14.25">
      <c r="A233" s="797"/>
      <c r="B233" s="797"/>
      <c r="D233" s="1918"/>
      <c r="E233" s="1918"/>
      <c r="F233" s="1918"/>
    </row>
    <row r="234" spans="1:9" ht="14.25">
      <c r="A234" s="797"/>
      <c r="B234" s="797"/>
      <c r="D234" s="1918"/>
      <c r="E234" s="1918"/>
      <c r="F234" s="1918"/>
    </row>
    <row r="235" spans="1:9" ht="14.25">
      <c r="A235" s="797"/>
      <c r="B235" s="797"/>
      <c r="D235" s="1918"/>
      <c r="E235" s="1918"/>
      <c r="F235" s="1918"/>
    </row>
    <row r="236" spans="1:9" ht="14.25">
      <c r="A236" s="797"/>
      <c r="B236" s="797"/>
      <c r="D236" s="800"/>
      <c r="E236" s="800"/>
      <c r="F236" s="800"/>
    </row>
    <row r="237" spans="1:9" ht="14.25">
      <c r="A237" s="797"/>
      <c r="B237" s="798" t="s">
        <v>1159</v>
      </c>
      <c r="D237" s="1954" t="s">
        <v>2267</v>
      </c>
      <c r="E237" s="1954"/>
      <c r="F237" s="1954"/>
      <c r="I237" s="1774" t="s">
        <v>2473</v>
      </c>
    </row>
    <row r="238" spans="1:9" ht="14.25">
      <c r="A238" s="797"/>
      <c r="B238" s="797"/>
      <c r="D238" s="1954"/>
      <c r="E238" s="1954"/>
      <c r="F238" s="1954"/>
    </row>
    <row r="239" spans="1:9" ht="14.25">
      <c r="A239" s="797"/>
      <c r="B239" s="797"/>
      <c r="D239" s="1954"/>
      <c r="E239" s="1954"/>
      <c r="F239" s="1954"/>
    </row>
    <row r="240" spans="1:9" ht="14.25">
      <c r="A240" s="797"/>
      <c r="B240" s="797"/>
      <c r="D240" s="1955" t="s">
        <v>963</v>
      </c>
      <c r="E240" s="1955"/>
      <c r="F240" s="1955"/>
    </row>
    <row r="241" spans="1:9" ht="14.25">
      <c r="A241" s="797"/>
      <c r="B241" s="797"/>
      <c r="D241" s="800"/>
      <c r="E241" s="800"/>
      <c r="F241" s="800"/>
    </row>
    <row r="242" spans="1:9" ht="14.45" customHeight="1">
      <c r="A242" s="797"/>
      <c r="B242" s="798" t="s">
        <v>2616</v>
      </c>
      <c r="D242" s="1954" t="s">
        <v>1292</v>
      </c>
      <c r="E242" s="1954"/>
      <c r="F242" s="1954"/>
      <c r="I242" s="1774" t="s">
        <v>2493</v>
      </c>
    </row>
    <row r="243" spans="1:9" ht="14.25">
      <c r="A243" s="797"/>
      <c r="B243" s="797"/>
      <c r="D243" s="1954"/>
      <c r="E243" s="1954"/>
      <c r="F243" s="1954"/>
    </row>
    <row r="244" spans="1:9" ht="14.25">
      <c r="A244" s="797"/>
      <c r="B244" s="797"/>
      <c r="D244" s="1954"/>
      <c r="E244" s="1954"/>
      <c r="F244" s="1954"/>
    </row>
    <row r="245" spans="1:9" ht="14.25">
      <c r="A245" s="797"/>
      <c r="B245" s="797"/>
      <c r="D245" s="1954"/>
      <c r="E245" s="1954"/>
      <c r="F245" s="1954"/>
    </row>
    <row r="246" spans="1:9" ht="14.25">
      <c r="A246" s="797"/>
      <c r="B246" s="797"/>
      <c r="D246" s="1954"/>
      <c r="E246" s="1954"/>
      <c r="F246" s="1954"/>
    </row>
    <row r="247" spans="1:9" ht="14.25">
      <c r="A247" s="797"/>
      <c r="B247" s="797"/>
      <c r="D247" s="1724"/>
      <c r="E247" s="1724"/>
      <c r="F247" s="1724"/>
    </row>
    <row r="248" spans="1:9" ht="14.25">
      <c r="A248" s="797"/>
      <c r="B248" s="798" t="s">
        <v>1159</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1159</v>
      </c>
      <c r="D251" s="1918" t="s">
        <v>1291</v>
      </c>
      <c r="E251" s="1918"/>
      <c r="F251" s="1918"/>
    </row>
    <row r="252" spans="1:9" ht="14.25">
      <c r="A252" s="797"/>
      <c r="B252" s="797"/>
      <c r="D252" s="1918"/>
      <c r="E252" s="1918"/>
      <c r="F252" s="1918"/>
    </row>
    <row r="253" spans="1:9">
      <c r="D253" s="821"/>
    </row>
    <row r="254" spans="1:9">
      <c r="A254" s="1883" t="s">
        <v>1165</v>
      </c>
      <c r="B254" s="1883"/>
      <c r="C254" s="1883"/>
      <c r="D254" s="1883"/>
      <c r="E254" s="1883"/>
      <c r="F254" s="1883"/>
      <c r="G254" s="1883"/>
      <c r="H254" s="1853"/>
      <c r="I254" s="1854"/>
    </row>
    <row r="255" spans="1:9">
      <c r="D255" s="821"/>
    </row>
    <row r="256" spans="1:9">
      <c r="C256" s="807"/>
      <c r="D256" s="1873" t="s">
        <v>1294</v>
      </c>
      <c r="E256" s="1873"/>
      <c r="F256" s="1873"/>
    </row>
    <row r="257" spans="1:9">
      <c r="A257" s="793"/>
      <c r="B257" s="793"/>
      <c r="C257" s="793"/>
      <c r="D257" s="800"/>
      <c r="E257" s="800"/>
      <c r="F257" s="800"/>
    </row>
    <row r="258" spans="1:9">
      <c r="A258" s="795"/>
      <c r="B258" s="795"/>
      <c r="C258" s="795"/>
      <c r="D258" s="1873" t="s">
        <v>275</v>
      </c>
      <c r="E258" s="1873"/>
      <c r="F258" s="1873"/>
      <c r="I258" s="1774" t="s">
        <v>2474</v>
      </c>
    </row>
    <row r="259" spans="1:9" ht="14.45" customHeight="1">
      <c r="A259" s="797"/>
      <c r="B259" s="798" t="s">
        <v>1159</v>
      </c>
      <c r="D259" s="1986" t="s">
        <v>1401</v>
      </c>
      <c r="E259" s="1986"/>
      <c r="F259" s="1986"/>
    </row>
    <row r="260" spans="1:9">
      <c r="D260" s="1986"/>
      <c r="E260" s="1986"/>
      <c r="F260" s="1986"/>
    </row>
    <row r="261" spans="1:9">
      <c r="D261" s="1957" t="s">
        <v>954</v>
      </c>
      <c r="E261" s="1957"/>
      <c r="F261" s="1957"/>
    </row>
    <row r="262" spans="1:9">
      <c r="D262" s="800"/>
      <c r="E262" s="800"/>
      <c r="F262" s="800"/>
    </row>
    <row r="263" spans="1:9" ht="14.45" customHeight="1">
      <c r="A263" s="797"/>
      <c r="B263" s="798" t="s">
        <v>2616</v>
      </c>
      <c r="D263" s="1954" t="s">
        <v>2266</v>
      </c>
      <c r="E263" s="1954"/>
      <c r="F263" s="1954"/>
      <c r="I263" s="1774" t="s">
        <v>2494</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800"/>
      <c r="E269" s="800"/>
      <c r="F269" s="800"/>
    </row>
    <row r="270" spans="1:9" ht="14.25">
      <c r="A270" s="797"/>
      <c r="B270" s="798" t="s">
        <v>2616</v>
      </c>
      <c r="D270" s="1918" t="s">
        <v>1297</v>
      </c>
      <c r="E270" s="1918"/>
      <c r="F270" s="1918"/>
    </row>
    <row r="271" spans="1:9">
      <c r="D271" s="1918"/>
      <c r="E271" s="1918"/>
      <c r="F271" s="1918"/>
    </row>
    <row r="272" spans="1:9">
      <c r="D272" s="1918"/>
      <c r="E272" s="1918"/>
      <c r="F272" s="1918"/>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56" t="s">
        <v>1299</v>
      </c>
      <c r="E276" s="1956"/>
      <c r="F276" s="1956"/>
    </row>
    <row r="277" spans="1:9">
      <c r="C277" s="793"/>
      <c r="D277" s="1956"/>
      <c r="E277" s="1956"/>
      <c r="F277" s="1956"/>
    </row>
    <row r="278" spans="1:9">
      <c r="A278" s="795"/>
      <c r="B278" s="795"/>
      <c r="C278" s="795"/>
      <c r="D278" s="622"/>
      <c r="E278" s="672"/>
      <c r="F278" s="672"/>
    </row>
    <row r="279" spans="1:9">
      <c r="C279" s="795"/>
      <c r="D279" s="1873" t="s">
        <v>215</v>
      </c>
      <c r="E279" s="1873"/>
      <c r="F279" s="1873"/>
    </row>
    <row r="280" spans="1:9" ht="15.75" customHeight="1">
      <c r="A280" s="797"/>
      <c r="B280" s="797"/>
      <c r="D280" s="1966" t="s">
        <v>1300</v>
      </c>
      <c r="E280" s="1966"/>
      <c r="F280" s="1966"/>
    </row>
    <row r="281" spans="1:9">
      <c r="E281" s="800"/>
      <c r="F281" s="800"/>
    </row>
    <row r="282" spans="1:9" ht="14.25">
      <c r="A282" s="797"/>
      <c r="B282" s="798" t="s">
        <v>316</v>
      </c>
      <c r="D282" s="1918" t="s">
        <v>1301</v>
      </c>
      <c r="E282" s="1918"/>
      <c r="F282" s="1918"/>
      <c r="I282" s="1774" t="s">
        <v>2436</v>
      </c>
    </row>
    <row r="283" spans="1:9" ht="14.25">
      <c r="A283" s="797"/>
      <c r="B283" s="797"/>
      <c r="D283" s="1918"/>
      <c r="E283" s="1918"/>
      <c r="F283" s="1918"/>
    </row>
    <row r="284" spans="1:9">
      <c r="D284" s="800"/>
      <c r="E284" s="800"/>
      <c r="F284" s="800"/>
    </row>
    <row r="285" spans="1:9" ht="14.25">
      <c r="A285" s="797"/>
      <c r="B285" s="798" t="s">
        <v>316</v>
      </c>
      <c r="D285" s="1954" t="s">
        <v>1302</v>
      </c>
      <c r="E285" s="1954"/>
      <c r="F285" s="1954"/>
      <c r="I285" s="1774" t="s">
        <v>2436</v>
      </c>
    </row>
    <row r="286" spans="1:9" ht="14.25">
      <c r="A286" s="797"/>
      <c r="B286" s="797"/>
      <c r="D286" s="1954"/>
      <c r="E286" s="1954"/>
      <c r="F286" s="1954"/>
    </row>
    <row r="287" spans="1:9" ht="14.25">
      <c r="A287" s="797"/>
      <c r="B287" s="797"/>
      <c r="D287" s="1954"/>
      <c r="E287" s="1954"/>
      <c r="F287" s="1954"/>
    </row>
    <row r="288" spans="1:9">
      <c r="D288" s="800"/>
      <c r="E288" s="800"/>
      <c r="F288" s="800"/>
    </row>
    <row r="289" spans="1:9" ht="14.25">
      <c r="A289" s="797"/>
      <c r="B289" s="798" t="s">
        <v>316</v>
      </c>
      <c r="D289" s="1918" t="s">
        <v>1303</v>
      </c>
      <c r="E289" s="1918"/>
      <c r="F289" s="1918"/>
      <c r="I289" s="1774" t="s">
        <v>2436</v>
      </c>
    </row>
    <row r="290" spans="1:9" ht="14.25">
      <c r="A290" s="797"/>
      <c r="B290" s="797"/>
      <c r="D290" s="1918"/>
      <c r="E290" s="1918"/>
      <c r="F290" s="1918"/>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873" t="s">
        <v>719</v>
      </c>
      <c r="E294" s="1873"/>
      <c r="F294" s="1873"/>
    </row>
    <row r="295" spans="1:9">
      <c r="C295" s="816"/>
      <c r="D295" s="1923" t="s">
        <v>1304</v>
      </c>
      <c r="E295" s="1923"/>
      <c r="F295" s="1923"/>
    </row>
    <row r="296" spans="1:9">
      <c r="C296" s="816"/>
      <c r="D296" s="823"/>
    </row>
    <row r="297" spans="1:9">
      <c r="A297" s="801"/>
      <c r="B297" s="798" t="s">
        <v>316</v>
      </c>
      <c r="D297" s="1923" t="s">
        <v>1305</v>
      </c>
      <c r="E297" s="1923"/>
      <c r="F297" s="1923"/>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1" t="s">
        <v>1430</v>
      </c>
      <c r="E299" s="1961"/>
      <c r="F299" s="1961"/>
      <c r="G299" s="802"/>
      <c r="I299" s="1837" t="s">
        <v>2437</v>
      </c>
    </row>
    <row r="300" spans="1:9" s="791" customFormat="1" ht="14.25">
      <c r="A300" s="805"/>
      <c r="B300" s="805"/>
      <c r="C300" s="801"/>
      <c r="D300" s="1961"/>
      <c r="E300" s="1961"/>
      <c r="F300" s="1961"/>
      <c r="G300" s="802"/>
      <c r="I300" s="1837"/>
    </row>
    <row r="301" spans="1:9" s="791" customFormat="1" ht="14.25">
      <c r="A301" s="805"/>
      <c r="B301" s="805"/>
      <c r="C301" s="801"/>
      <c r="D301" s="1961"/>
      <c r="E301" s="1961"/>
      <c r="F301" s="1961"/>
      <c r="G301" s="802"/>
      <c r="I301" s="1837"/>
    </row>
    <row r="302" spans="1:9" s="791" customFormat="1" ht="14.25">
      <c r="A302" s="805"/>
      <c r="B302" s="805"/>
      <c r="C302" s="801"/>
      <c r="D302" s="1961"/>
      <c r="E302" s="1961"/>
      <c r="F302" s="1961"/>
      <c r="G302" s="802"/>
      <c r="I302" s="1837"/>
    </row>
    <row r="303" spans="1:9" s="791" customFormat="1" ht="14.25">
      <c r="A303" s="805"/>
      <c r="B303" s="805"/>
      <c r="C303" s="801"/>
      <c r="D303" s="1961"/>
      <c r="E303" s="1961"/>
      <c r="F303" s="1961"/>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1" t="s">
        <v>1307</v>
      </c>
      <c r="E305" s="1961"/>
      <c r="F305" s="1961"/>
      <c r="G305" s="802"/>
      <c r="I305" s="1837" t="s">
        <v>2437</v>
      </c>
    </row>
    <row r="306" spans="1:9" s="791" customFormat="1">
      <c r="A306" s="801"/>
      <c r="B306" s="801"/>
      <c r="C306" s="801"/>
      <c r="D306" s="1961"/>
      <c r="E306" s="1961"/>
      <c r="F306" s="1961"/>
      <c r="G306" s="802"/>
      <c r="I306" s="1837"/>
    </row>
    <row r="307" spans="1:9" s="791" customFormat="1" ht="14.25">
      <c r="A307" s="805"/>
      <c r="B307" s="805"/>
      <c r="C307" s="801"/>
      <c r="D307" s="824"/>
      <c r="E307" s="825"/>
      <c r="F307" s="825"/>
      <c r="G307" s="802"/>
      <c r="I307" s="1837"/>
    </row>
    <row r="308" spans="1:9">
      <c r="A308" s="801"/>
      <c r="B308" s="798" t="s">
        <v>316</v>
      </c>
      <c r="D308" s="1923" t="s">
        <v>1308</v>
      </c>
      <c r="E308" s="1923"/>
      <c r="F308" s="1923"/>
      <c r="I308" s="1774" t="s">
        <v>2423</v>
      </c>
    </row>
    <row r="309" spans="1:9">
      <c r="E309" s="800"/>
      <c r="F309" s="800"/>
    </row>
    <row r="310" spans="1:9" ht="14.25">
      <c r="A310" s="797"/>
      <c r="B310" s="798" t="s">
        <v>316</v>
      </c>
      <c r="D310" s="1954" t="s">
        <v>1457</v>
      </c>
      <c r="E310" s="1954"/>
      <c r="F310" s="1954"/>
      <c r="I310" s="1774" t="s">
        <v>2438</v>
      </c>
    </row>
    <row r="311" spans="1:9" ht="14.25">
      <c r="A311" s="797"/>
      <c r="B311" s="797"/>
      <c r="D311" s="1954"/>
      <c r="E311" s="1954"/>
      <c r="F311" s="1954"/>
    </row>
    <row r="312" spans="1:9" ht="14.25">
      <c r="A312" s="797"/>
      <c r="B312" s="797"/>
      <c r="D312" s="1954"/>
      <c r="E312" s="1954"/>
      <c r="F312" s="1954"/>
    </row>
    <row r="313" spans="1:9" ht="14.25">
      <c r="A313" s="797"/>
      <c r="B313" s="797"/>
      <c r="D313" s="1954"/>
      <c r="E313" s="1954"/>
      <c r="F313" s="1954"/>
    </row>
    <row r="314" spans="1:9" ht="14.25">
      <c r="A314" s="797"/>
      <c r="B314" s="797"/>
      <c r="D314" s="1954"/>
      <c r="E314" s="1954"/>
      <c r="F314" s="1954"/>
    </row>
    <row r="315" spans="1:9" ht="14.25">
      <c r="A315" s="797"/>
      <c r="B315" s="797"/>
      <c r="D315" s="1954"/>
      <c r="E315" s="1954"/>
      <c r="F315" s="1954"/>
    </row>
    <row r="316" spans="1:9" ht="14.25">
      <c r="A316" s="797"/>
      <c r="B316" s="797"/>
      <c r="D316" s="1954"/>
      <c r="E316" s="1954"/>
      <c r="F316" s="1954"/>
    </row>
    <row r="317" spans="1:9" ht="14.25">
      <c r="A317" s="797"/>
      <c r="B317" s="797"/>
      <c r="D317" s="1954"/>
      <c r="E317" s="1954"/>
      <c r="F317" s="1954"/>
    </row>
    <row r="318" spans="1:9" ht="14.25">
      <c r="A318" s="797"/>
      <c r="B318" s="797"/>
      <c r="D318" s="1954"/>
      <c r="E318" s="1954"/>
      <c r="F318" s="1954"/>
    </row>
    <row r="319" spans="1:9" ht="14.25">
      <c r="A319" s="797"/>
      <c r="B319" s="797"/>
      <c r="D319" s="1954"/>
      <c r="E319" s="1954"/>
      <c r="F319" s="1954"/>
    </row>
    <row r="320" spans="1:9" ht="14.25">
      <c r="A320" s="797"/>
      <c r="B320" s="797"/>
      <c r="D320" s="1954"/>
      <c r="E320" s="1954"/>
      <c r="F320" s="1954"/>
    </row>
    <row r="321" spans="1:9" ht="14.25">
      <c r="A321" s="797"/>
      <c r="B321" s="797"/>
      <c r="D321" s="1954"/>
      <c r="E321" s="1954"/>
      <c r="F321" s="1954"/>
    </row>
    <row r="322" spans="1:9" ht="14.25">
      <c r="A322" s="797"/>
      <c r="B322" s="797"/>
      <c r="D322" s="1954"/>
      <c r="E322" s="1954"/>
      <c r="F322" s="1954"/>
    </row>
    <row r="323" spans="1:9" ht="14.25">
      <c r="A323" s="797"/>
      <c r="B323" s="797"/>
      <c r="D323" s="1954"/>
      <c r="E323" s="1954"/>
      <c r="F323" s="1954"/>
    </row>
    <row r="324" spans="1:9" ht="14.25">
      <c r="A324" s="797"/>
      <c r="B324" s="797"/>
      <c r="D324" s="1954"/>
      <c r="E324" s="1954"/>
      <c r="F324" s="1954"/>
    </row>
    <row r="325" spans="1:9">
      <c r="D325" s="800"/>
      <c r="E325" s="800"/>
      <c r="F325" s="800"/>
    </row>
    <row r="326" spans="1:9" ht="14.25">
      <c r="A326" s="797"/>
      <c r="B326" s="798" t="s">
        <v>316</v>
      </c>
      <c r="D326" s="1954" t="s">
        <v>1310</v>
      </c>
      <c r="E326" s="1954"/>
      <c r="F326" s="1954"/>
      <c r="I326" s="1774" t="s">
        <v>2438</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800"/>
      <c r="E335" s="800"/>
      <c r="F335" s="800"/>
    </row>
    <row r="336" spans="1:9" ht="14.25">
      <c r="A336" s="797"/>
      <c r="B336" s="798" t="s">
        <v>316</v>
      </c>
      <c r="D336" s="1918" t="s">
        <v>1507</v>
      </c>
      <c r="E336" s="1918"/>
      <c r="F336" s="1918"/>
      <c r="I336" s="1774" t="s">
        <v>2475</v>
      </c>
    </row>
    <row r="337" spans="1:9">
      <c r="D337" s="1918"/>
      <c r="E337" s="1918"/>
      <c r="F337" s="1918"/>
      <c r="G337" s="790"/>
    </row>
    <row r="338" spans="1:9">
      <c r="D338" s="1918"/>
      <c r="E338" s="1918"/>
      <c r="F338" s="1918"/>
      <c r="G338" s="790"/>
    </row>
    <row r="339" spans="1:9">
      <c r="D339" s="1918"/>
      <c r="E339" s="1918"/>
      <c r="F339" s="1918"/>
      <c r="G339" s="790"/>
    </row>
    <row r="340" spans="1:9">
      <c r="D340" s="1918"/>
      <c r="E340" s="1918"/>
      <c r="F340" s="1918"/>
      <c r="G340" s="790"/>
    </row>
    <row r="341" spans="1:9">
      <c r="D341" s="1918"/>
      <c r="E341" s="1918"/>
      <c r="F341" s="1918"/>
      <c r="G341" s="790"/>
    </row>
    <row r="342" spans="1:9" s="1772" customFormat="1">
      <c r="A342" s="788"/>
      <c r="B342" s="788"/>
      <c r="C342" s="788"/>
      <c r="D342" s="1827"/>
      <c r="E342" s="1827"/>
      <c r="F342" s="1827"/>
      <c r="I342" s="1774"/>
    </row>
    <row r="343" spans="1:9" ht="13.5" thickBot="1">
      <c r="A343" s="1828"/>
      <c r="B343" s="1828"/>
      <c r="C343" s="1828"/>
      <c r="D343" s="1985" t="s">
        <v>1060</v>
      </c>
      <c r="E343" s="1985"/>
      <c r="F343" s="1985"/>
      <c r="G343" s="1851"/>
      <c r="H343" s="1851"/>
      <c r="I343" s="1852"/>
    </row>
    <row r="344" spans="1:9" ht="13.5" thickTop="1">
      <c r="D344" s="1962" t="s">
        <v>1312</v>
      </c>
      <c r="E344" s="1962"/>
      <c r="F344" s="196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3" t="s">
        <v>1321</v>
      </c>
      <c r="E347" s="1923"/>
      <c r="F347" s="1923"/>
      <c r="I347" s="1951" t="s">
        <v>2490</v>
      </c>
    </row>
    <row r="348" spans="1:9" ht="12.75" customHeight="1">
      <c r="D348" s="1927" t="s">
        <v>1455</v>
      </c>
      <c r="E348" s="1927"/>
      <c r="F348" s="1927"/>
      <c r="I348" s="1952"/>
    </row>
    <row r="349" spans="1:9">
      <c r="D349" s="1954" t="s">
        <v>1454</v>
      </c>
      <c r="E349" s="1954"/>
      <c r="F349" s="1954"/>
      <c r="I349" s="1952"/>
    </row>
    <row r="350" spans="1:9">
      <c r="D350" s="1954"/>
      <c r="E350" s="1954"/>
      <c r="F350" s="1954"/>
      <c r="I350" s="1952"/>
    </row>
    <row r="351" spans="1:9">
      <c r="D351" s="1954"/>
      <c r="E351" s="1954"/>
      <c r="F351" s="1954"/>
      <c r="I351" s="1953"/>
    </row>
    <row r="352" spans="1:9" ht="14.25">
      <c r="A352" s="797"/>
      <c r="B352" s="798" t="s">
        <v>316</v>
      </c>
      <c r="C352" s="814"/>
      <c r="D352" s="1930" t="s">
        <v>1313</v>
      </c>
      <c r="E352" s="1930"/>
      <c r="F352" s="1930"/>
      <c r="G352" s="790"/>
      <c r="I352" s="619"/>
    </row>
    <row r="353" spans="1:9">
      <c r="A353" s="814"/>
      <c r="B353" s="814"/>
      <c r="C353" s="814"/>
      <c r="D353" s="786"/>
      <c r="E353" s="786"/>
      <c r="F353" s="800"/>
      <c r="G353" s="790"/>
    </row>
    <row r="354" spans="1:9">
      <c r="A354" s="814"/>
      <c r="B354" s="798" t="s">
        <v>316</v>
      </c>
      <c r="C354" s="814"/>
      <c r="D354" s="1914" t="s">
        <v>1433</v>
      </c>
      <c r="E354" s="1914"/>
      <c r="F354" s="1914"/>
      <c r="G354" s="790"/>
    </row>
    <row r="355" spans="1:9">
      <c r="A355" s="814"/>
      <c r="B355" s="814"/>
      <c r="C355" s="814"/>
      <c r="D355" s="1914"/>
      <c r="E355" s="1914"/>
      <c r="F355" s="1914"/>
      <c r="G355" s="790"/>
    </row>
    <row r="356" spans="1:9">
      <c r="A356" s="814"/>
      <c r="B356" s="814"/>
      <c r="C356" s="814"/>
      <c r="D356" s="1914"/>
      <c r="E356" s="1914"/>
      <c r="F356" s="1914"/>
      <c r="G356" s="790"/>
    </row>
    <row r="357" spans="1:9">
      <c r="A357" s="814"/>
      <c r="B357" s="814"/>
      <c r="C357" s="814"/>
      <c r="D357" s="1914"/>
      <c r="E357" s="1914"/>
      <c r="F357" s="1914"/>
      <c r="G357" s="790"/>
    </row>
    <row r="358" spans="1:9">
      <c r="A358" s="814"/>
      <c r="B358" s="814"/>
      <c r="C358" s="814"/>
      <c r="D358" s="1914"/>
      <c r="E358" s="1914"/>
      <c r="F358" s="1914"/>
      <c r="G358" s="790"/>
    </row>
    <row r="359" spans="1:9">
      <c r="A359" s="814"/>
      <c r="B359" s="814"/>
      <c r="C359" s="814"/>
      <c r="D359" s="1914"/>
      <c r="E359" s="1914"/>
      <c r="F359" s="1914"/>
      <c r="G359" s="790"/>
    </row>
    <row r="360" spans="1:9">
      <c r="A360" s="814"/>
      <c r="B360" s="814"/>
      <c r="C360" s="814"/>
      <c r="D360" s="1914"/>
      <c r="E360" s="1914"/>
      <c r="F360" s="1914"/>
      <c r="G360" s="790"/>
    </row>
    <row r="361" spans="1:9">
      <c r="A361" s="814"/>
      <c r="B361" s="814"/>
      <c r="C361" s="814"/>
      <c r="D361" s="1914"/>
      <c r="E361" s="1914"/>
      <c r="F361" s="1914"/>
      <c r="G361" s="790"/>
    </row>
    <row r="362" spans="1:9">
      <c r="A362" s="814"/>
      <c r="B362" s="814"/>
      <c r="C362" s="814"/>
      <c r="D362" s="1914"/>
      <c r="E362" s="1914"/>
      <c r="F362" s="1914"/>
      <c r="G362" s="790"/>
    </row>
    <row r="363" spans="1:9">
      <c r="A363" s="814"/>
      <c r="B363" s="814"/>
      <c r="C363" s="814"/>
      <c r="D363" s="1914"/>
      <c r="E363" s="1914"/>
      <c r="F363" s="1914"/>
      <c r="G363" s="790"/>
    </row>
    <row r="364" spans="1:9">
      <c r="A364" s="814"/>
      <c r="B364" s="814"/>
      <c r="C364" s="814"/>
      <c r="D364" s="1914"/>
      <c r="E364" s="1914"/>
      <c r="F364" s="1914"/>
      <c r="G364" s="790"/>
    </row>
    <row r="365" spans="1:9">
      <c r="A365" s="814"/>
      <c r="B365" s="814"/>
      <c r="C365" s="814"/>
      <c r="D365" s="1914"/>
      <c r="E365" s="1914"/>
      <c r="F365" s="1914"/>
      <c r="G365" s="790"/>
    </row>
    <row r="366" spans="1:9" s="1772" customFormat="1">
      <c r="A366" s="1777"/>
      <c r="B366" s="1777"/>
      <c r="C366" s="1777"/>
      <c r="D366" s="1779"/>
      <c r="E366" s="1779"/>
      <c r="F366" s="1779"/>
      <c r="I366" s="1774"/>
    </row>
    <row r="367" spans="1:9" ht="12.4" customHeight="1">
      <c r="A367" s="814"/>
      <c r="B367" s="798" t="s">
        <v>316</v>
      </c>
      <c r="C367" s="814"/>
      <c r="D367" s="1958" t="s">
        <v>1434</v>
      </c>
      <c r="E367" s="1958"/>
      <c r="F367" s="1958"/>
      <c r="G367" s="790"/>
    </row>
    <row r="368" spans="1:9">
      <c r="A368" s="814"/>
      <c r="B368" s="814"/>
      <c r="C368" s="814"/>
      <c r="D368" s="1958"/>
      <c r="E368" s="1958"/>
      <c r="F368" s="1958"/>
      <c r="G368" s="790"/>
    </row>
    <row r="369" spans="1:9">
      <c r="A369" s="814"/>
      <c r="B369" s="814"/>
      <c r="C369" s="814"/>
      <c r="D369" s="1958"/>
      <c r="E369" s="1958"/>
      <c r="F369" s="1958"/>
      <c r="G369" s="790"/>
    </row>
    <row r="370" spans="1:9">
      <c r="A370" s="814"/>
      <c r="B370" s="814"/>
      <c r="C370" s="814"/>
      <c r="D370" s="1958"/>
      <c r="E370" s="1958"/>
      <c r="F370" s="1958"/>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3" t="s">
        <v>1315</v>
      </c>
      <c r="E379" s="1933"/>
      <c r="F379" s="1933"/>
      <c r="G379" s="790"/>
    </row>
    <row r="380" spans="1:9">
      <c r="A380" s="814"/>
      <c r="B380" s="814"/>
      <c r="C380" s="814"/>
      <c r="D380" s="1933"/>
      <c r="E380" s="1933"/>
      <c r="F380" s="1933"/>
      <c r="G380" s="790"/>
    </row>
    <row r="381" spans="1:9">
      <c r="A381" s="814"/>
      <c r="B381" s="814"/>
      <c r="C381" s="814"/>
      <c r="D381" s="1933"/>
      <c r="E381" s="1933"/>
      <c r="F381" s="1933"/>
      <c r="G381" s="790"/>
    </row>
    <row r="382" spans="1:9">
      <c r="A382" s="814"/>
      <c r="B382" s="814"/>
      <c r="C382" s="814"/>
      <c r="D382" s="1933"/>
      <c r="E382" s="1933"/>
      <c r="F382" s="1933"/>
      <c r="G382" s="790"/>
    </row>
    <row r="383" spans="1:9">
      <c r="A383" s="814"/>
      <c r="B383" s="814"/>
      <c r="C383" s="814"/>
      <c r="D383" s="826"/>
      <c r="E383" s="786"/>
      <c r="F383" s="800"/>
      <c r="G383" s="790"/>
    </row>
    <row r="384" spans="1:9">
      <c r="A384" s="814"/>
      <c r="B384" s="814"/>
      <c r="C384" s="814"/>
      <c r="D384" s="1933" t="s">
        <v>1316</v>
      </c>
      <c r="E384" s="1933"/>
      <c r="F384" s="1933"/>
      <c r="G384" s="790"/>
    </row>
    <row r="385" spans="1:7">
      <c r="A385" s="814"/>
      <c r="B385" s="814"/>
      <c r="C385" s="814"/>
      <c r="D385" s="1933"/>
      <c r="E385" s="1933"/>
      <c r="F385" s="1933"/>
      <c r="G385" s="790"/>
    </row>
    <row r="386" spans="1:7">
      <c r="A386" s="814"/>
      <c r="B386" s="814"/>
      <c r="C386" s="814"/>
      <c r="D386" s="1933"/>
      <c r="E386" s="1933"/>
      <c r="F386" s="1933"/>
      <c r="G386" s="790"/>
    </row>
    <row r="387" spans="1:7">
      <c r="A387" s="814"/>
      <c r="B387" s="814"/>
      <c r="C387" s="814"/>
      <c r="D387" s="1933"/>
      <c r="E387" s="1933"/>
      <c r="F387" s="1933"/>
      <c r="G387" s="790"/>
    </row>
    <row r="388" spans="1:7" ht="18" customHeight="1">
      <c r="A388" s="814"/>
      <c r="B388" s="814"/>
      <c r="C388" s="814"/>
      <c r="D388" s="1933"/>
      <c r="E388" s="1933"/>
      <c r="F388" s="1933"/>
      <c r="G388" s="790"/>
    </row>
    <row r="389" spans="1:7">
      <c r="A389" s="814"/>
      <c r="B389" s="814"/>
      <c r="C389" s="814"/>
      <c r="D389" s="1933"/>
      <c r="E389" s="1933"/>
      <c r="F389" s="1933"/>
      <c r="G389" s="790"/>
    </row>
    <row r="390" spans="1:7">
      <c r="A390" s="814"/>
      <c r="B390" s="814"/>
      <c r="C390" s="814"/>
      <c r="D390" s="1933"/>
      <c r="E390" s="1933"/>
      <c r="F390" s="1933"/>
      <c r="G390" s="790"/>
    </row>
    <row r="391" spans="1:7">
      <c r="A391" s="814"/>
      <c r="B391" s="814"/>
      <c r="C391" s="814"/>
      <c r="D391" s="1933"/>
      <c r="E391" s="1933"/>
      <c r="F391" s="1933"/>
      <c r="G391" s="790"/>
    </row>
    <row r="392" spans="1:7" ht="8.25" customHeight="1">
      <c r="A392" s="814"/>
      <c r="B392" s="814"/>
      <c r="C392" s="814"/>
      <c r="D392" s="1933"/>
      <c r="E392" s="1933"/>
      <c r="F392" s="1933"/>
      <c r="G392" s="790"/>
    </row>
    <row r="393" spans="1:7" ht="13.7" customHeight="1">
      <c r="A393" s="814"/>
      <c r="B393" s="814"/>
      <c r="C393" s="814"/>
      <c r="D393" s="1926" t="s">
        <v>1317</v>
      </c>
      <c r="E393" s="1926"/>
      <c r="F393" s="1926"/>
      <c r="G393" s="790"/>
    </row>
    <row r="394" spans="1:7">
      <c r="A394" s="814"/>
      <c r="B394" s="814"/>
      <c r="C394" s="814"/>
      <c r="D394" s="1926"/>
      <c r="E394" s="1926"/>
      <c r="F394" s="1926"/>
      <c r="G394" s="790"/>
    </row>
    <row r="395" spans="1:7">
      <c r="A395" s="814"/>
      <c r="B395" s="814"/>
      <c r="C395" s="814"/>
      <c r="D395" s="1926"/>
      <c r="E395" s="1926"/>
      <c r="F395" s="1926"/>
      <c r="G395" s="790"/>
    </row>
    <row r="396" spans="1:7">
      <c r="A396" s="814"/>
      <c r="B396" s="814"/>
      <c r="C396" s="814"/>
      <c r="D396" s="1926"/>
      <c r="E396" s="1926"/>
      <c r="F396" s="1926"/>
      <c r="G396" s="790"/>
    </row>
    <row r="397" spans="1:7">
      <c r="A397" s="814"/>
      <c r="B397" s="814"/>
      <c r="C397" s="814"/>
      <c r="D397" s="1926"/>
      <c r="E397" s="1926"/>
      <c r="F397" s="1926"/>
      <c r="G397" s="790"/>
    </row>
    <row r="398" spans="1:7">
      <c r="A398" s="814"/>
      <c r="B398" s="814"/>
      <c r="C398" s="814"/>
      <c r="D398" s="1926"/>
      <c r="E398" s="1926"/>
      <c r="F398" s="1926"/>
      <c r="G398" s="790"/>
    </row>
    <row r="399" spans="1:7">
      <c r="A399" s="814"/>
      <c r="B399" s="814"/>
      <c r="C399" s="814"/>
      <c r="D399" s="1926"/>
      <c r="E399" s="1926"/>
      <c r="F399" s="1926"/>
      <c r="G399" s="790"/>
    </row>
    <row r="400" spans="1:7">
      <c r="A400" s="814"/>
      <c r="B400" s="814"/>
      <c r="C400" s="814"/>
      <c r="D400" s="1926"/>
      <c r="E400" s="1926"/>
      <c r="F400" s="1926"/>
      <c r="G400" s="790"/>
    </row>
    <row r="401" spans="1:7">
      <c r="A401" s="814"/>
      <c r="B401" s="814"/>
      <c r="C401" s="814"/>
      <c r="D401" s="1926"/>
      <c r="E401" s="1926"/>
      <c r="F401" s="1926"/>
      <c r="G401" s="790"/>
    </row>
    <row r="402" spans="1:7">
      <c r="A402" s="814"/>
      <c r="B402" s="814"/>
      <c r="C402" s="814"/>
      <c r="D402" s="1926"/>
      <c r="E402" s="1926"/>
      <c r="F402" s="1926"/>
      <c r="G402" s="790"/>
    </row>
    <row r="403" spans="1:7">
      <c r="A403" s="814"/>
      <c r="B403" s="814"/>
      <c r="C403" s="814"/>
      <c r="D403" s="1926"/>
      <c r="E403" s="1926"/>
      <c r="F403" s="1926"/>
      <c r="G403" s="790"/>
    </row>
    <row r="404" spans="1:7">
      <c r="A404" s="814"/>
      <c r="B404" s="814"/>
      <c r="C404" s="814"/>
      <c r="D404" s="1926"/>
      <c r="E404" s="1926"/>
      <c r="F404" s="1926"/>
      <c r="G404" s="790"/>
    </row>
    <row r="405" spans="1:7">
      <c r="A405" s="814"/>
      <c r="B405" s="814"/>
      <c r="C405" s="827"/>
      <c r="D405" s="1926"/>
      <c r="E405" s="1926"/>
      <c r="F405" s="1926"/>
      <c r="G405" s="790"/>
    </row>
    <row r="406" spans="1:7">
      <c r="A406" s="814"/>
      <c r="B406" s="814"/>
      <c r="C406" s="827"/>
      <c r="D406" s="1926"/>
      <c r="E406" s="1926"/>
      <c r="F406" s="1926"/>
      <c r="G406" s="790"/>
    </row>
    <row r="407" spans="1:7">
      <c r="A407" s="814"/>
      <c r="B407" s="814"/>
      <c r="C407" s="814"/>
      <c r="D407" s="1926"/>
      <c r="E407" s="1926"/>
      <c r="F407" s="1926"/>
      <c r="G407" s="790"/>
    </row>
    <row r="408" spans="1:7">
      <c r="A408" s="814"/>
      <c r="B408" s="814"/>
      <c r="C408" s="827"/>
      <c r="D408" s="1926"/>
      <c r="E408" s="1926"/>
      <c r="F408" s="1926"/>
      <c r="G408" s="790"/>
    </row>
    <row r="409" spans="1:7">
      <c r="A409" s="814"/>
      <c r="B409" s="814"/>
      <c r="C409" s="827"/>
      <c r="D409" s="1926"/>
      <c r="E409" s="1926"/>
      <c r="F409" s="1926"/>
      <c r="G409" s="790"/>
    </row>
    <row r="410" spans="1:7">
      <c r="A410" s="814"/>
      <c r="B410" s="814"/>
      <c r="C410" s="827"/>
      <c r="D410" s="1926"/>
      <c r="E410" s="1926"/>
      <c r="F410" s="1926"/>
      <c r="G410" s="790"/>
    </row>
    <row r="411" spans="1:7">
      <c r="A411" s="814"/>
      <c r="B411" s="814"/>
      <c r="C411" s="814"/>
      <c r="D411" s="826"/>
      <c r="E411" s="786"/>
      <c r="F411" s="800"/>
      <c r="G411" s="790"/>
    </row>
    <row r="412" spans="1:7">
      <c r="A412" s="814"/>
      <c r="B412" s="798" t="s">
        <v>316</v>
      </c>
      <c r="C412" s="814"/>
      <c r="D412" s="1926" t="s">
        <v>1318</v>
      </c>
      <c r="E412" s="1926"/>
      <c r="F412" s="1926"/>
      <c r="G412" s="790"/>
    </row>
    <row r="413" spans="1:7">
      <c r="A413" s="814"/>
      <c r="B413" s="814"/>
      <c r="C413" s="814"/>
      <c r="D413" s="1926"/>
      <c r="E413" s="1926"/>
      <c r="F413" s="1926"/>
      <c r="G413" s="790"/>
    </row>
    <row r="414" spans="1:7">
      <c r="A414" s="814"/>
      <c r="B414" s="814"/>
      <c r="C414" s="814"/>
      <c r="D414" s="903"/>
      <c r="E414" s="903"/>
      <c r="F414" s="903"/>
      <c r="G414" s="790"/>
    </row>
    <row r="415" spans="1:7" ht="14.45" customHeight="1">
      <c r="A415" s="797"/>
      <c r="B415" s="798" t="s">
        <v>316</v>
      </c>
      <c r="D415" s="1926" t="s">
        <v>2476</v>
      </c>
      <c r="E415" s="1926"/>
      <c r="F415" s="1926"/>
    </row>
    <row r="416" spans="1:7" ht="14.45" customHeight="1">
      <c r="A416" s="797"/>
      <c r="D416" s="1926"/>
      <c r="E416" s="1926"/>
      <c r="F416" s="1926"/>
    </row>
    <row r="417" spans="1:7" ht="14.45" customHeight="1">
      <c r="A417" s="797"/>
      <c r="D417" s="1926"/>
      <c r="E417" s="1926"/>
      <c r="F417" s="1926"/>
    </row>
    <row r="418" spans="1:7" ht="14.45" customHeight="1">
      <c r="A418" s="797"/>
      <c r="D418" s="1926"/>
      <c r="E418" s="1926"/>
      <c r="F418" s="1926"/>
    </row>
    <row r="419" spans="1:7" ht="14.45" customHeight="1">
      <c r="A419" s="797"/>
      <c r="D419" s="1926"/>
      <c r="E419" s="1926"/>
      <c r="F419" s="1926"/>
    </row>
    <row r="420" spans="1:7" ht="14.45" customHeight="1">
      <c r="A420" s="797"/>
      <c r="D420" s="878"/>
      <c r="E420" s="878"/>
      <c r="F420" s="878"/>
    </row>
    <row r="421" spans="1:7" ht="13.7" customHeight="1">
      <c r="A421" s="797"/>
      <c r="B421" s="798" t="s">
        <v>316</v>
      </c>
      <c r="C421" s="814"/>
      <c r="D421" s="1914" t="s">
        <v>1458</v>
      </c>
      <c r="E421" s="1914"/>
      <c r="F421" s="1914"/>
      <c r="G421" s="790"/>
    </row>
    <row r="422" spans="1:7" ht="14.25">
      <c r="A422" s="828"/>
      <c r="B422" s="828"/>
      <c r="C422" s="814"/>
      <c r="D422" s="1914"/>
      <c r="E422" s="1914"/>
      <c r="F422" s="1914"/>
      <c r="G422" s="790"/>
    </row>
    <row r="423" spans="1:7" ht="14.25">
      <c r="A423" s="828"/>
      <c r="B423" s="828"/>
      <c r="C423" s="814"/>
      <c r="D423" s="1914"/>
      <c r="E423" s="1914"/>
      <c r="F423" s="1914"/>
      <c r="G423" s="790"/>
    </row>
    <row r="424" spans="1:7" ht="14.25">
      <c r="A424" s="828"/>
      <c r="B424" s="828"/>
      <c r="C424" s="814"/>
      <c r="D424" s="1914"/>
      <c r="E424" s="1914"/>
      <c r="F424" s="1914"/>
      <c r="G424" s="790"/>
    </row>
    <row r="425" spans="1:7" ht="15.75" customHeight="1">
      <c r="A425" s="828"/>
      <c r="B425" s="828"/>
      <c r="C425" s="814"/>
      <c r="D425" s="1964" t="s">
        <v>1508</v>
      </c>
      <c r="E425" s="1914"/>
      <c r="F425" s="1914"/>
      <c r="G425" s="790"/>
    </row>
    <row r="426" spans="1:7">
      <c r="D426" s="800"/>
      <c r="E426" s="800"/>
      <c r="F426" s="800"/>
      <c r="G426" s="790"/>
    </row>
    <row r="427" spans="1:7" ht="14.25">
      <c r="A427" s="797"/>
      <c r="B427" s="798" t="s">
        <v>316</v>
      </c>
      <c r="C427" s="829"/>
      <c r="D427" s="1918" t="s">
        <v>1320</v>
      </c>
      <c r="E427" s="1918"/>
      <c r="F427" s="1918"/>
      <c r="G427" s="790"/>
    </row>
    <row r="428" spans="1:7" ht="14.25">
      <c r="A428" s="797"/>
      <c r="B428" s="797"/>
      <c r="D428" s="1918"/>
      <c r="E428" s="1918"/>
      <c r="F428" s="1918"/>
      <c r="G428" s="790"/>
    </row>
    <row r="429" spans="1:7">
      <c r="D429" s="1918"/>
      <c r="E429" s="1918"/>
      <c r="F429" s="1918"/>
      <c r="G429" s="790"/>
    </row>
    <row r="430" spans="1:7">
      <c r="D430" s="1918"/>
      <c r="E430" s="1918"/>
      <c r="F430" s="1918"/>
      <c r="G430" s="790"/>
    </row>
    <row r="431" spans="1:7">
      <c r="D431" s="1918"/>
      <c r="E431" s="1918"/>
      <c r="F431" s="1918"/>
      <c r="G431" s="790"/>
    </row>
    <row r="432" spans="1:7">
      <c r="D432" s="1918"/>
      <c r="E432" s="1918"/>
      <c r="F432" s="1918"/>
      <c r="G432" s="790"/>
    </row>
    <row r="433" spans="1:7">
      <c r="D433" s="1918"/>
      <c r="E433" s="1918"/>
      <c r="F433" s="1918"/>
      <c r="G433" s="790"/>
    </row>
    <row r="434" spans="1:7">
      <c r="D434" s="1918"/>
      <c r="E434" s="1918"/>
      <c r="F434" s="1918"/>
      <c r="G434" s="790"/>
    </row>
    <row r="435" spans="1:7">
      <c r="D435" s="1918"/>
      <c r="E435" s="1918"/>
      <c r="F435" s="1918"/>
      <c r="G435" s="790"/>
    </row>
    <row r="436" spans="1:7">
      <c r="D436" s="1918"/>
      <c r="E436" s="1918"/>
      <c r="F436" s="1918"/>
      <c r="G436" s="790"/>
    </row>
    <row r="437" spans="1:7">
      <c r="D437" s="1918"/>
      <c r="E437" s="1918"/>
      <c r="F437" s="1918"/>
      <c r="G437" s="790"/>
    </row>
    <row r="438" spans="1:7">
      <c r="D438" s="1918"/>
      <c r="E438" s="1918"/>
      <c r="F438" s="1918"/>
      <c r="G438" s="790"/>
    </row>
    <row r="439" spans="1:7">
      <c r="D439" s="1918"/>
      <c r="E439" s="1918"/>
      <c r="F439" s="1918"/>
      <c r="G439" s="790"/>
    </row>
    <row r="440" spans="1:7">
      <c r="A440" s="790"/>
      <c r="B440" s="790"/>
      <c r="C440" s="790"/>
      <c r="D440" s="1918"/>
      <c r="E440" s="1918"/>
      <c r="F440" s="1918"/>
      <c r="G440" s="790"/>
    </row>
    <row r="441" spans="1:7">
      <c r="A441" s="790"/>
      <c r="B441" s="790"/>
      <c r="C441" s="790"/>
      <c r="D441" s="1918"/>
      <c r="E441" s="1918"/>
      <c r="F441" s="1918"/>
      <c r="G441" s="790"/>
    </row>
    <row r="442" spans="1:7">
      <c r="A442" s="790"/>
      <c r="B442" s="790"/>
      <c r="C442" s="790"/>
      <c r="D442" s="1918"/>
      <c r="E442" s="1918"/>
      <c r="F442" s="1918"/>
      <c r="G442" s="790"/>
    </row>
    <row r="443" spans="1:7">
      <c r="A443" s="790"/>
      <c r="B443" s="790"/>
      <c r="C443" s="790"/>
      <c r="D443" s="1918"/>
      <c r="E443" s="1918"/>
      <c r="F443" s="1918"/>
      <c r="G443" s="790"/>
    </row>
    <row r="444" spans="1:7">
      <c r="A444" s="790"/>
      <c r="B444" s="790"/>
      <c r="C444" s="790"/>
      <c r="D444" s="1918"/>
      <c r="E444" s="1918"/>
      <c r="F444" s="1918"/>
      <c r="G444" s="790"/>
    </row>
    <row r="445" spans="1:7">
      <c r="A445" s="790"/>
      <c r="B445" s="790"/>
      <c r="C445" s="790"/>
      <c r="D445" s="1918"/>
      <c r="E445" s="1918"/>
      <c r="F445" s="1918"/>
      <c r="G445" s="790"/>
    </row>
    <row r="446" spans="1:7">
      <c r="A446" s="790"/>
      <c r="B446" s="790"/>
      <c r="C446" s="790"/>
      <c r="D446" s="1918"/>
      <c r="E446" s="1918"/>
      <c r="F446" s="1918"/>
      <c r="G446" s="790"/>
    </row>
    <row r="447" spans="1:7">
      <c r="A447" s="790"/>
      <c r="B447" s="790"/>
      <c r="C447" s="790"/>
      <c r="D447" s="1918"/>
      <c r="E447" s="1918"/>
      <c r="F447" s="1918"/>
      <c r="G447" s="790"/>
    </row>
    <row r="448" spans="1:7">
      <c r="A448" s="790"/>
      <c r="B448" s="790"/>
      <c r="C448" s="790"/>
      <c r="D448" s="1918"/>
      <c r="E448" s="1918"/>
      <c r="F448" s="1918"/>
      <c r="G448" s="790"/>
    </row>
    <row r="449" spans="1:9">
      <c r="A449" s="790"/>
      <c r="B449" s="790"/>
      <c r="C449" s="790"/>
      <c r="D449" s="1918"/>
      <c r="E449" s="1918"/>
      <c r="F449" s="1918"/>
      <c r="G449" s="790"/>
    </row>
    <row r="450" spans="1:9">
      <c r="A450" s="790"/>
      <c r="B450" s="790"/>
      <c r="C450" s="790"/>
      <c r="D450" s="1918"/>
      <c r="E450" s="1918"/>
      <c r="F450" s="1918"/>
      <c r="G450" s="790"/>
    </row>
    <row r="451" spans="1:9">
      <c r="A451" s="790"/>
      <c r="B451" s="790"/>
      <c r="C451" s="790"/>
      <c r="D451" s="1918"/>
      <c r="E451" s="1918"/>
      <c r="F451" s="1918"/>
      <c r="G451" s="790"/>
    </row>
    <row r="452" spans="1:9">
      <c r="A452" s="790"/>
      <c r="B452" s="790"/>
      <c r="C452" s="790"/>
      <c r="D452" s="1918"/>
      <c r="E452" s="1918"/>
      <c r="F452" s="1918"/>
      <c r="G452" s="790"/>
    </row>
    <row r="453" spans="1:9">
      <c r="A453" s="790"/>
      <c r="B453" s="790"/>
      <c r="C453" s="790"/>
      <c r="D453" s="1918"/>
      <c r="E453" s="1918"/>
      <c r="F453" s="1918"/>
      <c r="G453" s="790"/>
    </row>
    <row r="454" spans="1:9">
      <c r="A454" s="790"/>
      <c r="B454" s="790"/>
      <c r="C454" s="790"/>
      <c r="D454" s="1918"/>
      <c r="E454" s="1918"/>
      <c r="F454" s="1918"/>
      <c r="G454" s="790"/>
    </row>
    <row r="455" spans="1:9">
      <c r="A455" s="790"/>
      <c r="B455" s="790"/>
      <c r="C455" s="790"/>
      <c r="D455" s="1918"/>
      <c r="E455" s="1918"/>
      <c r="F455" s="1918"/>
      <c r="G455" s="790"/>
    </row>
    <row r="456" spans="1:9" s="831" customFormat="1">
      <c r="A456" s="788"/>
      <c r="B456" s="788"/>
      <c r="C456" s="788"/>
      <c r="D456" s="1918"/>
      <c r="E456" s="1918"/>
      <c r="F456" s="1918"/>
      <c r="G456" s="830"/>
      <c r="I456" s="1840"/>
    </row>
    <row r="457" spans="1:9" s="831" customFormat="1" ht="40.700000000000003" customHeight="1">
      <c r="A457" s="788"/>
      <c r="B457" s="788"/>
      <c r="C457" s="788"/>
      <c r="D457" s="1918"/>
      <c r="E457" s="1918"/>
      <c r="F457" s="1918"/>
      <c r="G457" s="830"/>
      <c r="I457" s="1840"/>
    </row>
    <row r="458" spans="1:9">
      <c r="D458" s="800"/>
      <c r="E458" s="800"/>
      <c r="F458" s="800"/>
      <c r="G458" s="790"/>
    </row>
    <row r="459" spans="1:9" ht="14.25">
      <c r="A459" s="797"/>
      <c r="B459" s="798" t="s">
        <v>316</v>
      </c>
      <c r="C459" s="829"/>
      <c r="D459" s="1918" t="s">
        <v>1323</v>
      </c>
      <c r="E459" s="1918"/>
      <c r="F459" s="1918"/>
      <c r="G459" s="790"/>
    </row>
    <row r="460" spans="1:9">
      <c r="D460" s="1918"/>
      <c r="E460" s="1918"/>
      <c r="F460" s="1918"/>
      <c r="G460" s="790"/>
    </row>
    <row r="461" spans="1:9">
      <c r="D461" s="1918"/>
      <c r="E461" s="1918"/>
      <c r="F461" s="1918"/>
      <c r="G461" s="790"/>
    </row>
    <row r="462" spans="1:9">
      <c r="D462" s="784"/>
      <c r="E462" s="784"/>
      <c r="F462" s="784"/>
      <c r="G462" s="790"/>
    </row>
    <row r="463" spans="1:9" ht="14.25">
      <c r="B463" s="798" t="s">
        <v>316</v>
      </c>
      <c r="C463" s="797"/>
      <c r="D463" s="1954" t="s">
        <v>1402</v>
      </c>
      <c r="E463" s="1954"/>
      <c r="F463" s="1954"/>
      <c r="G463" s="790"/>
    </row>
    <row r="464" spans="1:9">
      <c r="D464" s="1954"/>
      <c r="E464" s="1954"/>
      <c r="F464" s="1954"/>
      <c r="G464" s="790"/>
    </row>
    <row r="465" spans="1:7">
      <c r="D465" s="800"/>
      <c r="E465" s="800"/>
      <c r="F465" s="800"/>
      <c r="G465" s="790"/>
    </row>
    <row r="466" spans="1:7" ht="14.25">
      <c r="B466" s="798" t="s">
        <v>316</v>
      </c>
      <c r="C466" s="797"/>
      <c r="D466" s="1954" t="s">
        <v>1325</v>
      </c>
      <c r="E466" s="1954"/>
      <c r="F466" s="1954"/>
      <c r="G466" s="790"/>
    </row>
    <row r="467" spans="1:7">
      <c r="D467" s="1954"/>
      <c r="E467" s="1954"/>
      <c r="F467" s="1954"/>
      <c r="G467" s="790"/>
    </row>
    <row r="468" spans="1:7">
      <c r="D468" s="1954"/>
      <c r="E468" s="1954"/>
      <c r="F468" s="1954"/>
      <c r="G468" s="790"/>
    </row>
    <row r="469" spans="1:7">
      <c r="D469" s="1954"/>
      <c r="E469" s="1954"/>
      <c r="F469" s="1954"/>
      <c r="G469" s="790"/>
    </row>
    <row r="470" spans="1:7">
      <c r="B470" s="798" t="s">
        <v>316</v>
      </c>
      <c r="D470" s="1954"/>
      <c r="E470" s="1954"/>
      <c r="F470" s="1954"/>
      <c r="G470" s="790"/>
    </row>
    <row r="471" spans="1:7">
      <c r="A471" s="790"/>
      <c r="B471" s="790"/>
      <c r="C471" s="790"/>
      <c r="D471" s="1954"/>
      <c r="E471" s="1954"/>
      <c r="F471" s="1954"/>
      <c r="G471" s="790"/>
    </row>
    <row r="472" spans="1:7">
      <c r="A472" s="790"/>
      <c r="C472" s="790"/>
      <c r="D472" s="1954"/>
      <c r="E472" s="1954"/>
      <c r="F472" s="1954"/>
      <c r="G472" s="790"/>
    </row>
    <row r="473" spans="1:7">
      <c r="A473" s="790"/>
      <c r="B473" s="798" t="s">
        <v>316</v>
      </c>
      <c r="C473" s="790"/>
      <c r="D473" s="1954"/>
      <c r="E473" s="1954"/>
      <c r="F473" s="1954"/>
      <c r="G473" s="790"/>
    </row>
    <row r="474" spans="1:7">
      <c r="A474" s="790"/>
      <c r="B474" s="790"/>
      <c r="C474" s="790"/>
      <c r="D474" s="1954"/>
      <c r="E474" s="1954"/>
      <c r="F474" s="1954"/>
      <c r="G474" s="790"/>
    </row>
    <row r="475" spans="1:7">
      <c r="A475" s="790"/>
      <c r="C475" s="790"/>
      <c r="D475" s="1954"/>
      <c r="E475" s="1954"/>
      <c r="F475" s="1954"/>
      <c r="G475" s="790"/>
    </row>
    <row r="476" spans="1:7">
      <c r="A476" s="790"/>
      <c r="C476" s="790"/>
      <c r="D476" s="1954"/>
      <c r="E476" s="1954"/>
      <c r="F476" s="1954"/>
      <c r="G476" s="790"/>
    </row>
    <row r="477" spans="1:7">
      <c r="A477" s="790"/>
      <c r="C477" s="790"/>
      <c r="D477" s="1954"/>
      <c r="E477" s="1954"/>
      <c r="F477" s="1954"/>
      <c r="G477" s="790"/>
    </row>
    <row r="478" spans="1:7">
      <c r="A478" s="790"/>
      <c r="B478" s="798" t="s">
        <v>316</v>
      </c>
      <c r="C478" s="790"/>
      <c r="D478" s="1954"/>
      <c r="E478" s="1954"/>
      <c r="F478" s="1954"/>
      <c r="G478" s="790"/>
    </row>
    <row r="479" spans="1:7">
      <c r="A479" s="790"/>
      <c r="C479" s="790"/>
      <c r="D479" s="1954"/>
      <c r="E479" s="1954"/>
      <c r="F479" s="1954"/>
      <c r="G479" s="790"/>
    </row>
    <row r="480" spans="1:7">
      <c r="A480" s="790"/>
      <c r="B480" s="798" t="s">
        <v>316</v>
      </c>
      <c r="C480" s="790"/>
      <c r="D480" s="1954" t="s">
        <v>1326</v>
      </c>
      <c r="E480" s="1954"/>
      <c r="F480" s="1954"/>
      <c r="G480" s="790"/>
    </row>
    <row r="481" spans="1:9">
      <c r="A481" s="790"/>
      <c r="B481" s="790"/>
      <c r="C481" s="790"/>
      <c r="D481" s="1954"/>
      <c r="E481" s="1954"/>
      <c r="F481" s="1954"/>
      <c r="G481" s="790"/>
    </row>
    <row r="482" spans="1:9">
      <c r="A482" s="790"/>
      <c r="B482" s="790"/>
      <c r="C482" s="790"/>
      <c r="D482" s="1954"/>
      <c r="E482" s="1954"/>
      <c r="F482" s="1954"/>
      <c r="G482" s="790"/>
    </row>
    <row r="483" spans="1:9">
      <c r="A483" s="790"/>
      <c r="B483" s="790"/>
      <c r="C483" s="790"/>
      <c r="D483" s="1954"/>
      <c r="E483" s="1954"/>
      <c r="F483" s="1954"/>
      <c r="G483" s="790"/>
    </row>
    <row r="484" spans="1:9">
      <c r="D484" s="1954"/>
      <c r="E484" s="1954"/>
      <c r="F484" s="1954"/>
    </row>
    <row r="485" spans="1:9">
      <c r="D485" s="800"/>
      <c r="E485" s="800"/>
      <c r="F485" s="800"/>
    </row>
    <row r="486" spans="1:9">
      <c r="B486" s="798" t="s">
        <v>316</v>
      </c>
      <c r="D486" s="1957" t="s">
        <v>1327</v>
      </c>
      <c r="E486" s="1957"/>
      <c r="F486" s="1957"/>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934" t="s">
        <v>948</v>
      </c>
      <c r="E490" s="1934"/>
      <c r="F490" s="1934"/>
    </row>
    <row r="491" spans="1:9" s="791" customFormat="1" ht="14.25">
      <c r="A491" s="805"/>
      <c r="B491" s="805"/>
      <c r="C491" s="801"/>
      <c r="D491" s="1935" t="s">
        <v>1328</v>
      </c>
      <c r="E491" s="1935"/>
      <c r="F491" s="1935"/>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6" t="s">
        <v>1329</v>
      </c>
      <c r="E493" s="1936"/>
      <c r="F493" s="1936"/>
      <c r="G493" s="802"/>
      <c r="I493" s="1837" t="s">
        <v>2440</v>
      </c>
    </row>
    <row r="494" spans="1:9" s="791" customFormat="1" ht="14.25">
      <c r="A494" s="797"/>
      <c r="B494" s="797"/>
      <c r="C494" s="801"/>
      <c r="D494" s="1936"/>
      <c r="E494" s="1936"/>
      <c r="F494" s="1936"/>
      <c r="G494" s="802"/>
      <c r="I494" s="1837"/>
    </row>
    <row r="495" spans="1:9" s="791" customFormat="1" ht="14.25">
      <c r="A495" s="797"/>
      <c r="B495" s="797"/>
      <c r="C495" s="801"/>
      <c r="D495" s="785"/>
      <c r="E495" s="672"/>
      <c r="F495" s="672"/>
      <c r="G495" s="802"/>
      <c r="I495" s="1837"/>
    </row>
    <row r="496" spans="1:9" ht="12.75" customHeight="1">
      <c r="B496" s="798" t="s">
        <v>316</v>
      </c>
      <c r="D496" s="1906" t="s">
        <v>1509</v>
      </c>
      <c r="E496" s="1906"/>
      <c r="F496" s="1906"/>
      <c r="I496" s="1774" t="s">
        <v>2441</v>
      </c>
    </row>
    <row r="497" spans="1:9" ht="14.25">
      <c r="A497" s="797"/>
      <c r="D497" s="1906"/>
      <c r="E497" s="1906"/>
      <c r="F497" s="1906"/>
    </row>
    <row r="498" spans="1:9" ht="14.25">
      <c r="A498" s="797"/>
      <c r="B498" s="797"/>
      <c r="D498" s="1906"/>
      <c r="E498" s="1906"/>
      <c r="F498" s="1906"/>
    </row>
    <row r="499" spans="1:9" ht="14.25">
      <c r="A499" s="797"/>
      <c r="B499" s="797"/>
      <c r="D499" s="1906"/>
      <c r="E499" s="1906"/>
      <c r="F499" s="1906"/>
    </row>
    <row r="500" spans="1:9" ht="14.25">
      <c r="A500" s="797"/>
      <c r="D500" s="893"/>
      <c r="E500" s="893"/>
      <c r="F500" s="893"/>
      <c r="G500" s="790"/>
    </row>
    <row r="501" spans="1:9" ht="14.25">
      <c r="A501" s="797"/>
      <c r="B501" s="798" t="s">
        <v>316</v>
      </c>
      <c r="D501" s="1923" t="s">
        <v>1332</v>
      </c>
      <c r="E501" s="1923"/>
      <c r="F501" s="1923"/>
      <c r="G501" s="790"/>
      <c r="I501" s="1774" t="s">
        <v>2442</v>
      </c>
    </row>
    <row r="502" spans="1:9" ht="14.25">
      <c r="A502" s="797"/>
      <c r="B502" s="797"/>
      <c r="D502" s="785"/>
      <c r="E502" s="672"/>
      <c r="F502" s="672"/>
      <c r="G502" s="790"/>
    </row>
    <row r="503" spans="1:9" ht="14.25">
      <c r="A503" s="797"/>
      <c r="B503" s="798" t="s">
        <v>316</v>
      </c>
      <c r="D503" s="1918" t="s">
        <v>1333</v>
      </c>
      <c r="E503" s="1918"/>
      <c r="F503" s="1918"/>
      <c r="G503" s="790"/>
      <c r="I503" s="1774" t="s">
        <v>2442</v>
      </c>
    </row>
    <row r="504" spans="1:9" ht="14.25">
      <c r="A504" s="797"/>
      <c r="D504" s="1918"/>
      <c r="E504" s="1918"/>
      <c r="F504" s="1918"/>
      <c r="G504" s="790"/>
    </row>
    <row r="505" spans="1:9">
      <c r="A505" s="816"/>
      <c r="B505" s="816"/>
      <c r="D505" s="733"/>
      <c r="E505" s="672"/>
      <c r="F505" s="672"/>
      <c r="G505" s="790"/>
    </row>
    <row r="506" spans="1:9">
      <c r="A506" s="816"/>
      <c r="B506" s="798" t="s">
        <v>316</v>
      </c>
      <c r="D506" s="1923" t="s">
        <v>1334</v>
      </c>
      <c r="E506" s="1923"/>
      <c r="F506" s="1923"/>
      <c r="G506" s="790"/>
      <c r="I506" s="1774" t="s">
        <v>2497</v>
      </c>
    </row>
    <row r="507" spans="1:9" ht="14.25">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59" t="s">
        <v>851</v>
      </c>
      <c r="E510" s="1959"/>
      <c r="F510" s="195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7" t="s">
        <v>2268</v>
      </c>
      <c r="E514" s="1917"/>
      <c r="F514" s="1917"/>
      <c r="G514" s="672"/>
      <c r="I514" s="622" t="s">
        <v>2477</v>
      </c>
    </row>
    <row r="515" spans="1:9" s="722" customFormat="1">
      <c r="A515" s="795"/>
      <c r="B515" s="795"/>
      <c r="C515" s="799"/>
      <c r="D515" s="1917"/>
      <c r="E515" s="1917"/>
      <c r="F515" s="1917"/>
      <c r="G515" s="672"/>
      <c r="I515" s="622"/>
    </row>
    <row r="516" spans="1:9" s="722" customFormat="1">
      <c r="A516" s="795"/>
      <c r="B516" s="795"/>
      <c r="C516" s="799"/>
      <c r="D516" s="1707"/>
      <c r="E516" s="1707"/>
      <c r="F516" s="1707"/>
      <c r="G516" s="672"/>
    </row>
    <row r="517" spans="1:9" s="722" customFormat="1">
      <c r="A517" s="795"/>
      <c r="B517" s="798" t="s">
        <v>2616</v>
      </c>
      <c r="C517" s="804"/>
      <c r="D517" s="1917" t="s">
        <v>1207</v>
      </c>
      <c r="E517" s="1917"/>
      <c r="F517" s="1917"/>
      <c r="G517" s="672"/>
      <c r="I517" s="622" t="s">
        <v>2443</v>
      </c>
    </row>
    <row r="518" spans="1:9" s="722" customFormat="1">
      <c r="A518" s="795"/>
      <c r="B518" s="795"/>
      <c r="C518" s="804"/>
      <c r="D518" s="1917"/>
      <c r="E518" s="1917"/>
      <c r="F518" s="1917"/>
      <c r="G518" s="672"/>
      <c r="I518" s="622"/>
    </row>
    <row r="519" spans="1:9" s="722" customFormat="1">
      <c r="A519" s="795"/>
      <c r="B519" s="795"/>
      <c r="C519" s="799"/>
      <c r="D519" s="1917"/>
      <c r="E519" s="1917"/>
      <c r="F519" s="1917"/>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3" t="s">
        <v>1233</v>
      </c>
      <c r="E521" s="1963"/>
      <c r="F521" s="1963"/>
      <c r="G521" s="672"/>
      <c r="I521" s="622" t="s">
        <v>2443</v>
      </c>
    </row>
    <row r="522" spans="1:9" s="722" customFormat="1">
      <c r="A522" s="795"/>
      <c r="B522" s="795"/>
      <c r="C522" s="799"/>
      <c r="D522" s="1963"/>
      <c r="E522" s="1963"/>
      <c r="F522" s="1963"/>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55" t="s">
        <v>470</v>
      </c>
      <c r="C526" s="1955"/>
      <c r="D526" s="1955"/>
      <c r="E526" s="1955"/>
      <c r="F526" s="1955"/>
    </row>
    <row r="527" spans="1:9">
      <c r="A527" s="800"/>
      <c r="B527" s="800"/>
      <c r="C527" s="829"/>
      <c r="D527" s="800"/>
      <c r="F527" s="800"/>
    </row>
    <row r="528" spans="1:9">
      <c r="A528" s="1884" t="s">
        <v>1171</v>
      </c>
      <c r="B528" s="1884"/>
      <c r="C528" s="1884"/>
      <c r="D528" s="1884"/>
      <c r="E528" s="1884"/>
      <c r="F528" s="1884"/>
      <c r="G528" s="1884"/>
      <c r="H528" s="1853"/>
      <c r="I528" s="1854"/>
    </row>
    <row r="529" spans="1:9">
      <c r="A529" s="800"/>
      <c r="B529" s="800"/>
      <c r="C529" s="829"/>
      <c r="D529" s="800"/>
      <c r="F529" s="800"/>
    </row>
    <row r="530" spans="1:9">
      <c r="C530" s="829"/>
      <c r="D530" s="1873" t="s">
        <v>720</v>
      </c>
      <c r="E530" s="1873"/>
      <c r="F530" s="1873"/>
    </row>
    <row r="531" spans="1:9">
      <c r="C531" s="829"/>
      <c r="D531" s="1923" t="s">
        <v>1228</v>
      </c>
      <c r="E531" s="1923"/>
      <c r="F531" s="1923"/>
    </row>
    <row r="532" spans="1:9">
      <c r="C532" s="829"/>
      <c r="D532" s="785"/>
      <c r="E532" s="785"/>
      <c r="F532" s="785"/>
    </row>
    <row r="533" spans="1:9" ht="13.7" customHeight="1">
      <c r="A533" s="797"/>
      <c r="B533" s="798" t="s">
        <v>1159</v>
      </c>
      <c r="C533" s="829"/>
      <c r="D533" s="1923" t="s">
        <v>949</v>
      </c>
      <c r="E533" s="1923"/>
      <c r="F533" s="1923"/>
      <c r="G533" s="790"/>
      <c r="I533" s="1774" t="s">
        <v>2495</v>
      </c>
    </row>
    <row r="534" spans="1:9" ht="13.7" customHeight="1">
      <c r="A534" s="829"/>
      <c r="B534" s="829"/>
      <c r="C534" s="829"/>
      <c r="D534" s="785"/>
      <c r="E534" s="618"/>
      <c r="F534" s="618"/>
      <c r="G534" s="790"/>
    </row>
    <row r="535" spans="1:9" ht="14.25">
      <c r="A535" s="797"/>
      <c r="B535" s="798" t="s">
        <v>1159</v>
      </c>
      <c r="C535" s="829"/>
      <c r="D535" s="1918" t="s">
        <v>1229</v>
      </c>
      <c r="E535" s="1918"/>
      <c r="F535" s="1918"/>
      <c r="G535" s="790"/>
      <c r="I535" s="1774" t="s">
        <v>2495</v>
      </c>
    </row>
    <row r="536" spans="1:9">
      <c r="A536" s="829"/>
      <c r="B536" s="829"/>
      <c r="C536" s="829"/>
      <c r="D536" s="1918"/>
      <c r="E536" s="1918"/>
      <c r="F536" s="1918"/>
      <c r="G536" s="790"/>
    </row>
    <row r="537" spans="1:9">
      <c r="A537" s="829"/>
      <c r="B537" s="829"/>
      <c r="C537" s="829"/>
      <c r="D537" s="800"/>
      <c r="E537" s="800"/>
      <c r="F537" s="800"/>
      <c r="G537" s="790"/>
    </row>
    <row r="538" spans="1:9" ht="14.25">
      <c r="A538" s="797"/>
      <c r="B538" s="798" t="s">
        <v>1159</v>
      </c>
      <c r="C538" s="829"/>
      <c r="D538" s="1918" t="s">
        <v>1230</v>
      </c>
      <c r="E538" s="1918"/>
      <c r="F538" s="1918"/>
      <c r="G538" s="790"/>
      <c r="I538" s="1774" t="s">
        <v>2444</v>
      </c>
    </row>
    <row r="539" spans="1:9">
      <c r="A539" s="829"/>
      <c r="B539" s="829"/>
      <c r="C539" s="829"/>
      <c r="D539" s="1918"/>
      <c r="E539" s="1918"/>
      <c r="F539" s="1918"/>
      <c r="G539" s="790"/>
    </row>
    <row r="540" spans="1:9">
      <c r="A540" s="829"/>
      <c r="B540" s="829"/>
      <c r="C540" s="829"/>
      <c r="D540" s="800"/>
      <c r="E540" s="800"/>
      <c r="F540" s="800"/>
      <c r="G540" s="790"/>
    </row>
    <row r="541" spans="1:9" ht="14.25">
      <c r="A541" s="797"/>
      <c r="B541" s="798" t="s">
        <v>2615</v>
      </c>
      <c r="C541" s="829"/>
      <c r="D541" s="1918" t="s">
        <v>1231</v>
      </c>
      <c r="E541" s="1918"/>
      <c r="F541" s="1918"/>
      <c r="G541" s="790"/>
      <c r="I541" s="1774" t="s">
        <v>2445</v>
      </c>
    </row>
    <row r="542" spans="1:9">
      <c r="A542" s="829"/>
      <c r="B542" s="829"/>
      <c r="C542" s="829"/>
      <c r="D542" s="1918"/>
      <c r="E542" s="1918"/>
      <c r="F542" s="1918"/>
      <c r="G542" s="790"/>
    </row>
    <row r="543" spans="1:9">
      <c r="A543" s="829"/>
      <c r="B543" s="829"/>
      <c r="C543" s="829"/>
      <c r="D543" s="800"/>
      <c r="E543" s="800"/>
      <c r="F543" s="800"/>
      <c r="G543" s="790"/>
    </row>
    <row r="544" spans="1:9" ht="14.25">
      <c r="A544" s="797"/>
      <c r="B544" s="798" t="s">
        <v>2615</v>
      </c>
      <c r="C544" s="829"/>
      <c r="D544" s="1918" t="s">
        <v>1232</v>
      </c>
      <c r="E544" s="1918"/>
      <c r="F544" s="1918"/>
      <c r="G544" s="790"/>
      <c r="I544" s="1774" t="s">
        <v>2496</v>
      </c>
    </row>
    <row r="545" spans="1:9">
      <c r="A545" s="829"/>
      <c r="B545" s="829"/>
      <c r="C545" s="829"/>
      <c r="D545" s="1918"/>
      <c r="E545" s="1918"/>
      <c r="F545" s="1918"/>
      <c r="G545" s="790"/>
    </row>
    <row r="546" spans="1:9">
      <c r="A546" s="829"/>
      <c r="B546" s="829"/>
      <c r="C546" s="829"/>
      <c r="D546" s="1918"/>
      <c r="E546" s="1918"/>
      <c r="F546" s="1918"/>
      <c r="G546" s="790"/>
    </row>
    <row r="547" spans="1:9">
      <c r="A547" s="829"/>
      <c r="B547" s="829"/>
      <c r="C547" s="829"/>
      <c r="D547" s="800"/>
      <c r="E547" s="800"/>
      <c r="F547" s="800"/>
    </row>
    <row r="548" spans="1:9" ht="14.25">
      <c r="A548" s="797"/>
      <c r="B548" s="798" t="s">
        <v>2616</v>
      </c>
      <c r="C548" s="829"/>
      <c r="D548" s="1963" t="s">
        <v>1350</v>
      </c>
      <c r="E548" s="1963"/>
      <c r="F548" s="1963"/>
      <c r="I548" s="1774" t="s">
        <v>2495</v>
      </c>
    </row>
    <row r="549" spans="1:9">
      <c r="A549" s="829"/>
      <c r="B549" s="829"/>
      <c r="C549" s="829"/>
      <c r="D549" s="1963"/>
      <c r="E549" s="1963"/>
      <c r="F549" s="1963"/>
    </row>
    <row r="550" spans="1:9">
      <c r="A550" s="829"/>
      <c r="B550" s="829"/>
      <c r="C550" s="829"/>
      <c r="D550" s="800"/>
      <c r="E550" s="800"/>
      <c r="F550" s="800"/>
    </row>
    <row r="551" spans="1:9" ht="14.25">
      <c r="A551" s="797"/>
      <c r="B551" s="798" t="s">
        <v>2616</v>
      </c>
      <c r="C551" s="829"/>
      <c r="D551" s="1918" t="s">
        <v>1234</v>
      </c>
      <c r="E551" s="1918"/>
      <c r="F551" s="1918"/>
      <c r="I551" s="1774" t="s">
        <v>2495</v>
      </c>
    </row>
    <row r="552" spans="1:9">
      <c r="A552" s="829"/>
      <c r="B552" s="829"/>
      <c r="C552" s="829"/>
      <c r="D552" s="1918"/>
      <c r="E552" s="1918"/>
      <c r="F552" s="1918"/>
      <c r="G552" s="819"/>
    </row>
    <row r="553" spans="1:9">
      <c r="A553" s="829"/>
      <c r="B553" s="829"/>
      <c r="C553" s="829"/>
      <c r="D553" s="800"/>
      <c r="E553" s="800"/>
      <c r="F553" s="800"/>
      <c r="G553" s="819"/>
    </row>
    <row r="554" spans="1:9" ht="14.25">
      <c r="A554" s="797"/>
      <c r="B554" s="798" t="s">
        <v>1159</v>
      </c>
      <c r="C554" s="829"/>
      <c r="D554" s="1923" t="s">
        <v>1235</v>
      </c>
      <c r="E554" s="1923"/>
      <c r="F554" s="1923"/>
      <c r="G554" s="819"/>
      <c r="I554" s="1774" t="s">
        <v>2498</v>
      </c>
    </row>
    <row r="555" spans="1:9">
      <c r="A555" s="816"/>
      <c r="B555" s="816"/>
      <c r="C555" s="829"/>
      <c r="D555" s="1923" t="s">
        <v>881</v>
      </c>
      <c r="E555" s="1923"/>
      <c r="F555" s="1923"/>
      <c r="G555" s="819"/>
    </row>
    <row r="556" spans="1:9">
      <c r="A556" s="816"/>
      <c r="B556" s="816"/>
      <c r="C556" s="829"/>
      <c r="D556" s="672"/>
      <c r="E556" s="1966" t="s">
        <v>1236</v>
      </c>
      <c r="F556" s="1966"/>
      <c r="G556" s="819"/>
    </row>
    <row r="557" spans="1:9" ht="14.25">
      <c r="A557" s="797"/>
      <c r="B557" s="797"/>
      <c r="C557" s="829"/>
      <c r="E557" s="800"/>
      <c r="F557" s="800"/>
      <c r="G557" s="819"/>
    </row>
    <row r="558" spans="1:9" ht="14.25">
      <c r="A558" s="797"/>
      <c r="B558" s="798" t="s">
        <v>1159</v>
      </c>
      <c r="C558" s="829"/>
      <c r="D558" s="1965" t="s">
        <v>1237</v>
      </c>
      <c r="E558" s="1965"/>
      <c r="F558" s="1965"/>
      <c r="G558" s="819"/>
      <c r="I558" s="1774" t="s">
        <v>2446</v>
      </c>
    </row>
    <row r="559" spans="1:9">
      <c r="C559" s="829"/>
      <c r="D559" s="1918" t="s">
        <v>1238</v>
      </c>
      <c r="E559" s="1918"/>
      <c r="F559" s="1918"/>
      <c r="G559" s="819"/>
    </row>
    <row r="560" spans="1:9">
      <c r="A560" s="829"/>
      <c r="B560" s="829"/>
      <c r="C560" s="829"/>
      <c r="D560" s="1918"/>
      <c r="E560" s="1918"/>
      <c r="F560" s="1918"/>
      <c r="G560" s="819"/>
    </row>
    <row r="561" spans="1:9">
      <c r="A561" s="829"/>
      <c r="B561" s="829"/>
      <c r="C561" s="829"/>
      <c r="D561" s="1918"/>
      <c r="E561" s="1918"/>
      <c r="F561" s="1918"/>
      <c r="G561" s="819"/>
    </row>
    <row r="562" spans="1:9">
      <c r="A562" s="829"/>
      <c r="B562" s="829"/>
      <c r="C562" s="829"/>
      <c r="D562" s="800"/>
      <c r="E562" s="800"/>
      <c r="F562" s="800"/>
      <c r="G562" s="819"/>
    </row>
    <row r="563" spans="1:9" ht="14.25">
      <c r="A563" s="797"/>
      <c r="B563" s="798" t="s">
        <v>1159</v>
      </c>
      <c r="C563" s="829"/>
      <c r="D563" s="1918" t="s">
        <v>1239</v>
      </c>
      <c r="E563" s="1918"/>
      <c r="F563" s="1918"/>
      <c r="G563" s="819"/>
      <c r="I563" s="1774" t="s">
        <v>2447</v>
      </c>
    </row>
    <row r="564" spans="1:9" ht="14.25">
      <c r="A564" s="797"/>
      <c r="B564" s="797"/>
      <c r="C564" s="829"/>
      <c r="D564" s="1918"/>
      <c r="E564" s="1918"/>
      <c r="F564" s="1918"/>
      <c r="G564" s="819"/>
    </row>
    <row r="565" spans="1:9" ht="14.25">
      <c r="A565" s="797"/>
      <c r="B565" s="797"/>
      <c r="C565" s="829"/>
      <c r="D565" s="1918"/>
      <c r="E565" s="1918"/>
      <c r="F565" s="1918"/>
      <c r="G565" s="819"/>
    </row>
    <row r="566" spans="1:9" ht="14.25">
      <c r="A566" s="797"/>
      <c r="B566" s="797"/>
      <c r="C566" s="829"/>
      <c r="D566" s="1918"/>
      <c r="E566" s="1918"/>
      <c r="F566" s="1918"/>
      <c r="G566" s="819"/>
    </row>
    <row r="567" spans="1:9" ht="14.25">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56" t="s">
        <v>216</v>
      </c>
      <c r="E570" s="1956"/>
      <c r="F570" s="1956"/>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316</v>
      </c>
      <c r="D573" s="1905" t="s">
        <v>955</v>
      </c>
      <c r="E573" s="1905"/>
      <c r="F573" s="1905"/>
      <c r="G573" s="819"/>
    </row>
    <row r="574" spans="1:9">
      <c r="A574" s="816"/>
      <c r="B574" s="816"/>
      <c r="D574" s="814"/>
    </row>
    <row r="575" spans="1:9">
      <c r="A575" s="816"/>
      <c r="B575" s="798" t="s">
        <v>316</v>
      </c>
      <c r="D575" s="1906" t="s">
        <v>1189</v>
      </c>
      <c r="E575" s="1906"/>
      <c r="F575" s="1906"/>
      <c r="I575" s="1774" t="s">
        <v>2450</v>
      </c>
    </row>
    <row r="576" spans="1:9">
      <c r="A576" s="816"/>
      <c r="B576" s="816"/>
      <c r="D576" s="1906"/>
      <c r="E576" s="1906"/>
      <c r="F576" s="1906"/>
      <c r="G576" s="790"/>
      <c r="I576" s="1774" t="s">
        <v>2449</v>
      </c>
    </row>
    <row r="577" spans="1:9">
      <c r="A577" s="816"/>
      <c r="B577" s="816"/>
      <c r="D577" s="1906"/>
      <c r="E577" s="1906"/>
      <c r="F577" s="1906"/>
      <c r="G577" s="790"/>
    </row>
    <row r="578" spans="1:9">
      <c r="A578" s="816"/>
      <c r="B578" s="816"/>
      <c r="D578" s="1906"/>
      <c r="E578" s="1906"/>
      <c r="F578" s="1906"/>
      <c r="G578" s="790"/>
    </row>
    <row r="579" spans="1:9">
      <c r="A579" s="816"/>
      <c r="B579" s="798" t="s">
        <v>316</v>
      </c>
      <c r="D579" s="1906" t="s">
        <v>1190</v>
      </c>
      <c r="E579" s="1906"/>
      <c r="F579" s="1906"/>
      <c r="G579" s="790"/>
    </row>
    <row r="580" spans="1:9">
      <c r="A580" s="816"/>
      <c r="B580" s="816"/>
      <c r="D580" s="1906"/>
      <c r="E580" s="1906"/>
      <c r="F580" s="1906"/>
      <c r="G580" s="790"/>
    </row>
    <row r="581" spans="1:9">
      <c r="A581" s="816"/>
      <c r="B581" s="816"/>
      <c r="D581" s="1906"/>
      <c r="E581" s="1906"/>
      <c r="F581" s="1906"/>
      <c r="G581" s="790"/>
    </row>
    <row r="582" spans="1:9">
      <c r="A582" s="816"/>
      <c r="B582" s="816"/>
      <c r="D582" s="1906"/>
      <c r="E582" s="1906"/>
      <c r="F582" s="1906"/>
      <c r="G582" s="790"/>
    </row>
    <row r="583" spans="1:9">
      <c r="A583" s="816"/>
      <c r="B583" s="816"/>
      <c r="D583" s="783"/>
      <c r="E583" s="783"/>
      <c r="F583" s="783"/>
      <c r="G583" s="790"/>
    </row>
    <row r="584" spans="1:9">
      <c r="A584" s="816"/>
      <c r="B584" s="798" t="s">
        <v>316</v>
      </c>
      <c r="D584" s="1906" t="s">
        <v>1191</v>
      </c>
      <c r="E584" s="1906"/>
      <c r="F584" s="1906"/>
      <c r="G584" s="790"/>
    </row>
    <row r="585" spans="1:9">
      <c r="A585" s="816"/>
      <c r="B585" s="816"/>
      <c r="D585" s="1906"/>
      <c r="E585" s="1906"/>
      <c r="F585" s="1906"/>
      <c r="G585" s="790"/>
    </row>
    <row r="586" spans="1:9">
      <c r="A586" s="816"/>
      <c r="B586" s="816"/>
      <c r="D586" s="837"/>
      <c r="G586" s="790"/>
    </row>
    <row r="587" spans="1:9">
      <c r="A587" s="816"/>
      <c r="B587" s="798" t="s">
        <v>316</v>
      </c>
      <c r="D587" s="1905" t="s">
        <v>1192</v>
      </c>
      <c r="E587" s="1905"/>
      <c r="F587" s="1905"/>
      <c r="G587" s="790"/>
      <c r="I587" s="1774" t="s">
        <v>2499</v>
      </c>
    </row>
    <row r="588" spans="1:9">
      <c r="A588" s="816"/>
      <c r="B588" s="816"/>
      <c r="D588" s="1905"/>
      <c r="E588" s="1905"/>
      <c r="F588" s="1905"/>
      <c r="G588" s="790"/>
    </row>
    <row r="589" spans="1:9" ht="14.25">
      <c r="A589" s="797"/>
      <c r="B589" s="797"/>
      <c r="D589" s="837"/>
      <c r="G589" s="790"/>
    </row>
    <row r="590" spans="1:9">
      <c r="A590" s="1883" t="s">
        <v>1173</v>
      </c>
      <c r="B590" s="1883"/>
      <c r="C590" s="1883"/>
      <c r="D590" s="1883"/>
      <c r="E590" s="1883"/>
      <c r="F590" s="1883"/>
      <c r="G590" s="1883"/>
      <c r="H590" s="1853"/>
      <c r="I590" s="1854"/>
    </row>
    <row r="591" spans="1:9"/>
    <row r="592" spans="1:9">
      <c r="D592" s="1873" t="s">
        <v>1273</v>
      </c>
      <c r="E592" s="1873"/>
      <c r="F592" s="1873"/>
    </row>
    <row r="593" spans="1:9">
      <c r="D593" s="1874" t="s">
        <v>1274</v>
      </c>
      <c r="E593" s="1874"/>
      <c r="F593" s="1874"/>
    </row>
    <row r="594" spans="1:9">
      <c r="D594" s="780"/>
      <c r="E594" s="722"/>
      <c r="F594" s="722"/>
    </row>
    <row r="595" spans="1:9" s="791" customFormat="1" ht="14.25">
      <c r="A595" s="805"/>
      <c r="B595" s="798" t="s">
        <v>316</v>
      </c>
      <c r="C595" s="801"/>
      <c r="D595" s="1875" t="s">
        <v>1275</v>
      </c>
      <c r="E595" s="1875"/>
      <c r="F595" s="1875"/>
      <c r="G595" s="802"/>
      <c r="I595" s="1837" t="s">
        <v>2478</v>
      </c>
    </row>
    <row r="596" spans="1:9">
      <c r="D596" s="1875"/>
      <c r="E596" s="1875"/>
      <c r="F596" s="1875"/>
    </row>
    <row r="597" spans="1:9">
      <c r="D597" s="1875"/>
      <c r="E597" s="1875"/>
      <c r="F597" s="1875"/>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876" t="s">
        <v>1276</v>
      </c>
      <c r="E601" s="1876"/>
      <c r="F601" s="1876"/>
      <c r="G601" s="819"/>
    </row>
    <row r="602" spans="1:9">
      <c r="A602" s="838"/>
      <c r="B602" s="838"/>
      <c r="C602" s="793"/>
      <c r="D602" s="1876"/>
      <c r="E602" s="1876"/>
      <c r="F602" s="1876"/>
      <c r="G602" s="819"/>
    </row>
    <row r="603" spans="1:9">
      <c r="C603" s="795"/>
      <c r="D603" s="1874" t="s">
        <v>1277</v>
      </c>
      <c r="E603" s="1874"/>
      <c r="F603" s="1874"/>
      <c r="G603" s="819"/>
    </row>
    <row r="604" spans="1:9">
      <c r="C604" s="795"/>
      <c r="D604" s="780"/>
      <c r="E604" s="780"/>
      <c r="F604" s="780"/>
      <c r="G604" s="819"/>
    </row>
    <row r="605" spans="1:9" ht="12.75" customHeight="1">
      <c r="A605" s="816"/>
      <c r="B605" s="798" t="s">
        <v>316</v>
      </c>
      <c r="D605" s="1877" t="s">
        <v>1278</v>
      </c>
      <c r="E605" s="1877"/>
      <c r="F605" s="1877"/>
      <c r="G605" s="819"/>
      <c r="I605" s="1774" t="s">
        <v>2500</v>
      </c>
    </row>
    <row r="606" spans="1:9">
      <c r="D606" s="1877"/>
      <c r="E606" s="1877"/>
      <c r="F606" s="1877"/>
      <c r="G606" s="819"/>
    </row>
    <row r="607" spans="1:9">
      <c r="D607" s="790"/>
      <c r="G607" s="819"/>
    </row>
    <row r="608" spans="1:9">
      <c r="B608" s="798" t="s">
        <v>316</v>
      </c>
      <c r="D608" s="1877" t="s">
        <v>1279</v>
      </c>
      <c r="E608" s="1877"/>
      <c r="F608" s="1877"/>
      <c r="G608" s="819"/>
      <c r="I608" s="1774" t="s">
        <v>2451</v>
      </c>
    </row>
    <row r="609" spans="1:9">
      <c r="C609" s="839"/>
      <c r="D609" s="1877"/>
      <c r="E609" s="1877"/>
      <c r="F609" s="1877"/>
      <c r="G609" s="819"/>
    </row>
    <row r="610" spans="1:9">
      <c r="C610" s="839"/>
      <c r="G610" s="819"/>
    </row>
    <row r="611" spans="1:9">
      <c r="B611" s="798" t="s">
        <v>316</v>
      </c>
      <c r="C611" s="839"/>
      <c r="D611" s="1877" t="s">
        <v>1280</v>
      </c>
      <c r="E611" s="1877"/>
      <c r="F611" s="1877"/>
      <c r="G611" s="819"/>
      <c r="I611" s="1774" t="s">
        <v>2501</v>
      </c>
    </row>
    <row r="612" spans="1:9">
      <c r="C612" s="839"/>
      <c r="D612" s="1877"/>
      <c r="E612" s="1877"/>
      <c r="F612" s="1877"/>
      <c r="G612" s="819"/>
      <c r="I612" s="1850" t="s">
        <v>2502</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873" t="s">
        <v>1281</v>
      </c>
      <c r="E616" s="1873"/>
      <c r="F616" s="1873"/>
      <c r="G616" s="819"/>
    </row>
    <row r="617" spans="1:9">
      <c r="A617" s="816"/>
      <c r="B617" s="816"/>
      <c r="C617" s="818"/>
      <c r="D617" s="794"/>
      <c r="G617" s="819"/>
    </row>
    <row r="618" spans="1:9" ht="14.25">
      <c r="A618" s="797"/>
      <c r="B618" s="798" t="s">
        <v>316</v>
      </c>
      <c r="C618" s="818"/>
      <c r="D618" s="1918" t="s">
        <v>1503</v>
      </c>
      <c r="E618" s="1918"/>
      <c r="F618" s="1918"/>
      <c r="G618" s="819"/>
      <c r="I618" s="1774" t="s">
        <v>2479</v>
      </c>
    </row>
    <row r="619" spans="1:9">
      <c r="C619" s="818"/>
      <c r="D619" s="1918"/>
      <c r="E619" s="1918"/>
      <c r="F619" s="1918"/>
      <c r="G619" s="819"/>
    </row>
    <row r="620" spans="1:9">
      <c r="C620" s="818"/>
      <c r="D620" s="1918"/>
      <c r="E620" s="1918"/>
      <c r="F620" s="1918"/>
      <c r="G620" s="819"/>
    </row>
    <row r="621" spans="1:9">
      <c r="C621" s="818"/>
      <c r="D621" s="1918"/>
      <c r="E621" s="1918"/>
      <c r="F621" s="1918"/>
      <c r="G621" s="819"/>
    </row>
    <row r="622" spans="1:9">
      <c r="C622" s="818"/>
      <c r="D622" s="1918"/>
      <c r="E622" s="1918"/>
      <c r="F622" s="1918"/>
      <c r="G622" s="819"/>
    </row>
    <row r="623" spans="1:9">
      <c r="C623" s="818"/>
      <c r="D623" s="1918"/>
      <c r="E623" s="1918"/>
      <c r="F623" s="1918"/>
      <c r="G623" s="819"/>
    </row>
    <row r="624" spans="1:9">
      <c r="C624" s="818"/>
      <c r="D624" s="784"/>
      <c r="E624" s="784"/>
      <c r="F624" s="784"/>
      <c r="G624" s="819"/>
    </row>
    <row r="625" spans="1:9" ht="14.25">
      <c r="A625" s="797"/>
      <c r="B625" s="798" t="s">
        <v>316</v>
      </c>
      <c r="C625" s="818"/>
      <c r="D625" s="1918" t="s">
        <v>1283</v>
      </c>
      <c r="E625" s="1918"/>
      <c r="F625" s="1918"/>
      <c r="G625" s="819"/>
      <c r="I625" s="1774" t="s">
        <v>2503</v>
      </c>
    </row>
    <row r="626" spans="1:9">
      <c r="A626" s="829"/>
      <c r="B626" s="829"/>
      <c r="C626" s="829"/>
      <c r="D626" s="1918"/>
      <c r="E626" s="1918"/>
      <c r="F626" s="1918"/>
      <c r="G626" s="819"/>
    </row>
    <row r="627" spans="1:9">
      <c r="A627" s="829"/>
      <c r="B627" s="829"/>
      <c r="C627" s="829"/>
      <c r="D627" s="785"/>
      <c r="E627" s="841"/>
      <c r="F627" s="841"/>
      <c r="G627" s="819"/>
    </row>
    <row r="628" spans="1:9" ht="14.25">
      <c r="A628" s="797"/>
      <c r="B628" s="798" t="s">
        <v>316</v>
      </c>
      <c r="C628" s="829"/>
      <c r="D628" s="1875" t="s">
        <v>1440</v>
      </c>
      <c r="E628" s="1875"/>
      <c r="F628" s="1875"/>
      <c r="G628" s="819"/>
      <c r="I628" s="1774" t="s">
        <v>2452</v>
      </c>
    </row>
    <row r="629" spans="1:9" ht="14.25">
      <c r="A629" s="797"/>
      <c r="B629" s="797"/>
      <c r="C629" s="829"/>
      <c r="D629" s="1875"/>
      <c r="E629" s="1875"/>
      <c r="F629" s="1875"/>
      <c r="G629" s="819"/>
    </row>
    <row r="630" spans="1:9" ht="14.25">
      <c r="A630" s="797"/>
      <c r="B630" s="797"/>
      <c r="C630" s="829"/>
      <c r="D630" s="1875"/>
      <c r="E630" s="1875"/>
      <c r="F630" s="1875"/>
      <c r="G630" s="819"/>
    </row>
    <row r="631" spans="1:9">
      <c r="A631" s="829"/>
      <c r="B631" s="798" t="s">
        <v>316</v>
      </c>
      <c r="C631" s="829"/>
      <c r="D631" s="1923" t="s">
        <v>1285</v>
      </c>
      <c r="E631" s="1923"/>
      <c r="F631" s="1923"/>
      <c r="G631" s="819"/>
      <c r="I631" s="1774" t="s">
        <v>2452</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83" t="s">
        <v>1335</v>
      </c>
      <c r="E635" s="1983"/>
      <c r="F635" s="1983"/>
      <c r="G635" s="819"/>
    </row>
    <row r="636" spans="1:9">
      <c r="A636" s="795"/>
      <c r="B636" s="795"/>
      <c r="C636" s="795"/>
      <c r="D636" s="1984" t="s">
        <v>1336</v>
      </c>
      <c r="E636" s="1984"/>
      <c r="F636" s="1984"/>
      <c r="G636" s="819"/>
    </row>
    <row r="637" spans="1:9">
      <c r="A637" s="795"/>
      <c r="B637" s="795"/>
      <c r="C637" s="795"/>
      <c r="D637" s="727"/>
      <c r="E637" s="727"/>
      <c r="F637" s="727"/>
      <c r="G637" s="819"/>
    </row>
    <row r="638" spans="1:9" ht="12.75" customHeight="1">
      <c r="B638" s="798" t="s">
        <v>316</v>
      </c>
      <c r="C638" s="829"/>
      <c r="D638" s="1960" t="s">
        <v>1524</v>
      </c>
      <c r="E638" s="1960"/>
      <c r="F638" s="1960"/>
      <c r="I638" s="1774" t="s">
        <v>2506</v>
      </c>
    </row>
    <row r="639" spans="1:9">
      <c r="D639" s="1960"/>
      <c r="E639" s="1960"/>
      <c r="F639" s="1960"/>
    </row>
    <row r="640" spans="1:9">
      <c r="D640" s="1960"/>
      <c r="E640" s="1960"/>
      <c r="F640" s="1960"/>
    </row>
    <row r="641" spans="1:9">
      <c r="D641" s="1960"/>
      <c r="E641" s="1960"/>
      <c r="F641" s="1960"/>
    </row>
    <row r="642" spans="1:9" ht="14.45" customHeight="1">
      <c r="A642" s="797"/>
      <c r="B642" s="797"/>
      <c r="C642" s="829"/>
      <c r="D642" s="900"/>
      <c r="E642" s="900"/>
      <c r="F642" s="900"/>
      <c r="G642" s="819"/>
    </row>
    <row r="643" spans="1:9" ht="12.75" customHeight="1">
      <c r="A643" s="795"/>
      <c r="B643" s="798" t="s">
        <v>316</v>
      </c>
      <c r="C643" s="829"/>
      <c r="D643" s="1960" t="s">
        <v>1527</v>
      </c>
      <c r="E643" s="1960"/>
      <c r="F643" s="1960"/>
      <c r="G643" s="819"/>
      <c r="I643" s="1774" t="s">
        <v>2506</v>
      </c>
    </row>
    <row r="644" spans="1:9" ht="14.25">
      <c r="A644" s="795"/>
      <c r="B644" s="797"/>
      <c r="C644" s="829"/>
      <c r="D644" s="1960"/>
      <c r="E644" s="1960"/>
      <c r="F644" s="1960"/>
      <c r="G644" s="819"/>
    </row>
    <row r="645" spans="1:9" ht="14.25">
      <c r="A645" s="795"/>
      <c r="B645" s="797"/>
      <c r="C645" s="829"/>
      <c r="D645" s="1960"/>
      <c r="E645" s="1960"/>
      <c r="F645" s="1960"/>
      <c r="G645" s="819"/>
    </row>
    <row r="646" spans="1:9" ht="14.25">
      <c r="A646" s="795"/>
      <c r="B646" s="797"/>
      <c r="C646" s="829"/>
      <c r="D646" s="1960"/>
      <c r="E646" s="1960"/>
      <c r="F646" s="1960"/>
      <c r="G646" s="819"/>
    </row>
    <row r="647" spans="1:9" ht="14.25">
      <c r="A647" s="795"/>
      <c r="B647" s="797"/>
      <c r="C647" s="829"/>
      <c r="D647" s="1960"/>
      <c r="E647" s="1960"/>
      <c r="F647" s="1960"/>
      <c r="G647" s="819"/>
    </row>
    <row r="648" spans="1:9" ht="14.25" customHeight="1">
      <c r="A648" s="795"/>
      <c r="B648" s="797"/>
      <c r="C648" s="829"/>
      <c r="F648" s="901"/>
      <c r="G648" s="819"/>
    </row>
    <row r="649" spans="1:9" ht="12.75" customHeight="1">
      <c r="A649" s="795"/>
      <c r="B649" s="798" t="s">
        <v>316</v>
      </c>
      <c r="C649" s="829"/>
      <c r="D649" s="1960" t="s">
        <v>1525</v>
      </c>
      <c r="E649" s="1960"/>
      <c r="F649" s="1960"/>
      <c r="G649" s="819"/>
      <c r="I649" s="1774" t="s">
        <v>2506</v>
      </c>
    </row>
    <row r="650" spans="1:9" ht="14.25">
      <c r="A650" s="795"/>
      <c r="B650" s="797"/>
      <c r="C650" s="829"/>
      <c r="D650" s="1960"/>
      <c r="E650" s="1960"/>
      <c r="F650" s="1960"/>
      <c r="G650" s="819"/>
    </row>
    <row r="651" spans="1:9" ht="14.25">
      <c r="A651" s="797"/>
      <c r="B651" s="797"/>
      <c r="C651" s="829"/>
      <c r="D651" s="1960"/>
      <c r="E651" s="1960"/>
      <c r="F651" s="1960"/>
      <c r="G651" s="819"/>
    </row>
    <row r="652" spans="1:9" ht="14.25">
      <c r="A652" s="797"/>
      <c r="B652" s="797"/>
      <c r="C652" s="829"/>
      <c r="D652" s="1960"/>
      <c r="E652" s="1960"/>
      <c r="F652" s="1960"/>
      <c r="G652" s="819"/>
    </row>
    <row r="653" spans="1:9" ht="14.25">
      <c r="A653" s="797"/>
      <c r="B653" s="797"/>
      <c r="C653" s="829"/>
      <c r="D653" s="892"/>
      <c r="E653" s="892"/>
      <c r="F653" s="892"/>
      <c r="G653" s="819"/>
    </row>
    <row r="654" spans="1:9" ht="12.75" customHeight="1">
      <c r="A654" s="795"/>
      <c r="B654" s="798" t="s">
        <v>316</v>
      </c>
      <c r="C654" s="829"/>
      <c r="D654" s="1960" t="s">
        <v>1526</v>
      </c>
      <c r="E654" s="1960"/>
      <c r="F654" s="1960"/>
      <c r="G654" s="819"/>
      <c r="I654" s="1774" t="s">
        <v>2506</v>
      </c>
    </row>
    <row r="655" spans="1:9" ht="12.75" customHeight="1">
      <c r="A655" s="795"/>
      <c r="B655" s="797"/>
      <c r="C655" s="829"/>
      <c r="D655" s="1960"/>
      <c r="E655" s="1960"/>
      <c r="F655" s="1960"/>
      <c r="G655" s="819"/>
    </row>
    <row r="656" spans="1:9" ht="12.75" customHeight="1">
      <c r="A656" s="795"/>
      <c r="B656" s="797"/>
      <c r="C656" s="829"/>
      <c r="D656" s="1960"/>
      <c r="E656" s="1960"/>
      <c r="F656" s="1960"/>
      <c r="G656" s="819"/>
    </row>
    <row r="657" spans="1:11" ht="12.75" customHeight="1">
      <c r="A657" s="795"/>
      <c r="B657" s="797"/>
      <c r="C657" s="829"/>
      <c r="D657" s="1960"/>
      <c r="E657" s="1960"/>
      <c r="F657" s="1960"/>
      <c r="G657" s="819"/>
    </row>
    <row r="658" spans="1:11" ht="12.75" customHeight="1">
      <c r="A658" s="795"/>
      <c r="B658" s="797"/>
      <c r="C658" s="829"/>
      <c r="D658" s="1960"/>
      <c r="E658" s="1960"/>
      <c r="F658" s="1960"/>
      <c r="G658" s="819"/>
    </row>
    <row r="659" spans="1:11" ht="12.75" customHeight="1">
      <c r="A659" s="795"/>
      <c r="B659" s="797"/>
      <c r="C659" s="829"/>
      <c r="D659" s="1960"/>
      <c r="E659" s="1960"/>
      <c r="F659" s="1960"/>
      <c r="G659" s="819"/>
    </row>
    <row r="660" spans="1:11" ht="12.75" customHeight="1">
      <c r="A660" s="795"/>
      <c r="B660" s="797"/>
      <c r="C660" s="829"/>
      <c r="D660" s="1960"/>
      <c r="E660" s="1960"/>
      <c r="F660" s="1960"/>
      <c r="G660" s="819"/>
    </row>
    <row r="661" spans="1:11" ht="12.75" customHeight="1">
      <c r="A661" s="795"/>
      <c r="B661" s="797"/>
      <c r="C661" s="829"/>
      <c r="D661" s="1960"/>
      <c r="E661" s="1960"/>
      <c r="F661" s="1960"/>
      <c r="G661" s="819"/>
    </row>
    <row r="662" spans="1:11" ht="12.75" customHeight="1">
      <c r="A662" s="795"/>
      <c r="B662" s="797"/>
      <c r="C662" s="829"/>
      <c r="D662" s="1960"/>
      <c r="E662" s="1960"/>
      <c r="F662" s="1960"/>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873" t="s">
        <v>104</v>
      </c>
      <c r="E666" s="1873"/>
      <c r="F666" s="1873"/>
      <c r="G666" s="819"/>
      <c r="H666" s="842"/>
      <c r="I666" s="1841"/>
      <c r="J666" s="842"/>
      <c r="K666" s="842"/>
    </row>
    <row r="667" spans="1:11">
      <c r="A667" s="840"/>
      <c r="B667" s="840"/>
      <c r="C667" s="840"/>
      <c r="D667" s="1873" t="s">
        <v>128</v>
      </c>
      <c r="E667" s="1873"/>
      <c r="F667" s="1873"/>
      <c r="G667" s="819"/>
      <c r="H667" s="842"/>
      <c r="I667" s="1841"/>
      <c r="J667" s="842"/>
      <c r="K667" s="842"/>
    </row>
    <row r="668" spans="1:11">
      <c r="A668" s="795"/>
      <c r="B668" s="795"/>
      <c r="C668" s="795"/>
      <c r="D668" s="1923" t="s">
        <v>1213</v>
      </c>
      <c r="E668" s="1923"/>
      <c r="F668" s="1923"/>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3" t="s">
        <v>951</v>
      </c>
      <c r="E670" s="1923"/>
      <c r="F670" s="1923"/>
      <c r="G670" s="819"/>
      <c r="H670" s="842"/>
      <c r="I670" s="1841" t="s">
        <v>2480</v>
      </c>
      <c r="J670" s="842"/>
      <c r="K670" s="842"/>
    </row>
    <row r="671" spans="1:11">
      <c r="A671" s="795"/>
      <c r="B671" s="795"/>
      <c r="C671" s="795"/>
      <c r="D671" s="1923" t="s">
        <v>962</v>
      </c>
      <c r="E671" s="1923"/>
      <c r="F671" s="1923"/>
      <c r="G671" s="819"/>
      <c r="H671" s="842"/>
      <c r="I671" s="1841"/>
      <c r="J671" s="842"/>
      <c r="K671" s="842"/>
    </row>
    <row r="672" spans="1:11">
      <c r="A672" s="795"/>
      <c r="B672" s="795"/>
      <c r="C672" s="795"/>
      <c r="D672" s="672"/>
      <c r="E672" s="1969" t="s">
        <v>1214</v>
      </c>
      <c r="F672" s="1969"/>
      <c r="G672" s="819"/>
      <c r="H672" s="842"/>
      <c r="I672" s="1841"/>
      <c r="J672" s="842"/>
      <c r="K672" s="842"/>
    </row>
    <row r="673" spans="1:11">
      <c r="A673" s="795"/>
      <c r="B673" s="795"/>
      <c r="C673" s="795"/>
      <c r="D673" s="672"/>
      <c r="E673" s="1969"/>
      <c r="F673" s="196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18" t="s">
        <v>1406</v>
      </c>
      <c r="E675" s="1918"/>
      <c r="F675" s="1918"/>
      <c r="G675" s="819"/>
      <c r="H675" s="842"/>
      <c r="I675" s="1841" t="s">
        <v>2504</v>
      </c>
      <c r="J675" s="842"/>
      <c r="K675" s="842"/>
    </row>
    <row r="676" spans="1:11">
      <c r="A676" s="816"/>
      <c r="B676" s="816"/>
      <c r="C676" s="795"/>
      <c r="D676" s="1918"/>
      <c r="E676" s="1918"/>
      <c r="F676" s="1918"/>
      <c r="G676" s="819"/>
      <c r="H676" s="842"/>
      <c r="I676" s="1841"/>
      <c r="J676" s="842"/>
      <c r="K676" s="842"/>
    </row>
    <row r="677" spans="1:11">
      <c r="A677" s="795"/>
      <c r="B677" s="795"/>
      <c r="C677" s="795"/>
      <c r="D677" s="1918"/>
      <c r="E677" s="1918"/>
      <c r="F677" s="1918"/>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3" t="s">
        <v>991</v>
      </c>
      <c r="E679" s="1923"/>
      <c r="F679" s="1923"/>
      <c r="G679" s="819"/>
      <c r="H679" s="842"/>
      <c r="I679" s="1841"/>
      <c r="J679" s="842"/>
      <c r="K679" s="842"/>
    </row>
    <row r="680" spans="1:11" ht="14.25">
      <c r="A680" s="797"/>
      <c r="B680" s="797"/>
      <c r="C680" s="795"/>
      <c r="D680" s="1923" t="s">
        <v>962</v>
      </c>
      <c r="E680" s="1923"/>
      <c r="F680" s="1923"/>
      <c r="G680" s="819"/>
      <c r="H680" s="842"/>
      <c r="I680" s="1841"/>
      <c r="J680" s="842"/>
      <c r="K680" s="842"/>
    </row>
    <row r="681" spans="1:11">
      <c r="A681" s="795"/>
      <c r="B681" s="795"/>
      <c r="C681" s="795"/>
      <c r="D681" s="672"/>
      <c r="E681" s="1966" t="s">
        <v>1216</v>
      </c>
      <c r="F681" s="1966"/>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3" t="s">
        <v>1226</v>
      </c>
      <c r="E683" s="1963"/>
      <c r="F683" s="1963"/>
      <c r="G683" s="819"/>
      <c r="H683" s="842"/>
      <c r="I683" s="1841" t="s">
        <v>2453</v>
      </c>
      <c r="J683" s="842"/>
      <c r="K683" s="842"/>
    </row>
    <row r="684" spans="1:11">
      <c r="A684" s="795"/>
      <c r="B684" s="795"/>
      <c r="C684" s="795"/>
      <c r="D684" s="1963"/>
      <c r="E684" s="1963"/>
      <c r="F684" s="1963"/>
      <c r="G684" s="819"/>
      <c r="H684" s="842"/>
      <c r="I684" s="1841"/>
      <c r="J684" s="842"/>
      <c r="K684" s="842"/>
    </row>
    <row r="685" spans="1:11">
      <c r="A685" s="795"/>
      <c r="B685" s="795"/>
      <c r="C685" s="795"/>
      <c r="D685" s="1963"/>
      <c r="E685" s="1963"/>
      <c r="F685" s="1963"/>
      <c r="G685" s="819"/>
      <c r="H685" s="842"/>
      <c r="I685" s="1841"/>
      <c r="J685" s="842"/>
      <c r="K685" s="842"/>
    </row>
    <row r="686" spans="1:11">
      <c r="A686" s="795"/>
      <c r="B686" s="795"/>
      <c r="C686" s="795"/>
      <c r="D686" s="1963"/>
      <c r="E686" s="1963"/>
      <c r="F686" s="1963"/>
      <c r="G686" s="819"/>
      <c r="H686" s="842"/>
      <c r="I686" s="1841"/>
      <c r="J686" s="842"/>
      <c r="K686" s="842"/>
    </row>
    <row r="687" spans="1:11">
      <c r="A687" s="795"/>
      <c r="B687" s="795"/>
      <c r="C687" s="795"/>
      <c r="D687" s="1963"/>
      <c r="E687" s="1963"/>
      <c r="F687" s="1963"/>
      <c r="G687" s="819"/>
      <c r="H687" s="842"/>
      <c r="I687" s="1841"/>
      <c r="J687" s="842"/>
      <c r="K687" s="842"/>
    </row>
    <row r="688" spans="1:11" s="791" customFormat="1">
      <c r="A688" s="834"/>
      <c r="B688" s="834"/>
      <c r="C688" s="834"/>
      <c r="D688" s="1963"/>
      <c r="E688" s="1963"/>
      <c r="F688" s="196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3" t="s">
        <v>1408</v>
      </c>
      <c r="E690" s="1963"/>
      <c r="F690" s="1963"/>
      <c r="G690" s="844"/>
      <c r="H690" s="845"/>
      <c r="I690" s="1842" t="s">
        <v>2453</v>
      </c>
      <c r="J690" s="845"/>
      <c r="K690" s="845"/>
    </row>
    <row r="691" spans="1:11" s="791" customFormat="1">
      <c r="A691" s="834"/>
      <c r="B691" s="834"/>
      <c r="C691" s="834"/>
      <c r="D691" s="1963"/>
      <c r="E691" s="1963"/>
      <c r="F691" s="196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3" t="s">
        <v>1217</v>
      </c>
      <c r="E693" s="1963"/>
      <c r="F693" s="1963"/>
      <c r="G693" s="819"/>
      <c r="H693" s="842"/>
      <c r="I693" s="1841" t="s">
        <v>2453</v>
      </c>
      <c r="J693" s="842"/>
      <c r="K693" s="842"/>
    </row>
    <row r="694" spans="1:11">
      <c r="A694" s="795"/>
      <c r="B694" s="795"/>
      <c r="C694" s="795"/>
      <c r="D694" s="1963"/>
      <c r="E694" s="1963"/>
      <c r="F694" s="1963"/>
      <c r="G694" s="819"/>
      <c r="H694" s="842"/>
      <c r="I694" s="1841"/>
      <c r="J694" s="842"/>
      <c r="K694" s="842"/>
    </row>
    <row r="695" spans="1:11">
      <c r="A695" s="795"/>
      <c r="B695" s="795"/>
      <c r="C695" s="795"/>
      <c r="D695" s="1963"/>
      <c r="E695" s="1963"/>
      <c r="F695" s="1963"/>
      <c r="G695" s="819"/>
      <c r="H695" s="842"/>
      <c r="I695" s="1841"/>
      <c r="J695" s="842"/>
      <c r="K695" s="842"/>
    </row>
    <row r="696" spans="1:11" ht="15" customHeight="1">
      <c r="A696" s="795"/>
      <c r="B696" s="795"/>
      <c r="C696" s="795"/>
      <c r="D696" s="1963"/>
      <c r="E696" s="1963"/>
      <c r="F696" s="1963"/>
      <c r="G696" s="819"/>
      <c r="H696" s="842"/>
      <c r="I696" s="1841"/>
      <c r="J696" s="842"/>
      <c r="K696" s="842"/>
    </row>
    <row r="697" spans="1:11" ht="15" customHeight="1">
      <c r="A697" s="795"/>
      <c r="B697" s="795"/>
      <c r="C697" s="795"/>
      <c r="D697" s="1963"/>
      <c r="E697" s="1963"/>
      <c r="F697" s="1963"/>
      <c r="G697" s="819"/>
      <c r="H697" s="842"/>
      <c r="I697" s="1841"/>
      <c r="J697" s="842"/>
      <c r="K697" s="842"/>
    </row>
    <row r="698" spans="1:11">
      <c r="A698" s="795"/>
      <c r="B698" s="795"/>
      <c r="C698" s="795"/>
      <c r="D698" s="1963"/>
      <c r="E698" s="1963"/>
      <c r="F698" s="1963"/>
      <c r="G698" s="819"/>
      <c r="H698" s="842"/>
      <c r="I698" s="1841"/>
      <c r="J698" s="842"/>
      <c r="K698" s="842"/>
    </row>
    <row r="699" spans="1:11">
      <c r="A699" s="795"/>
      <c r="B699" s="795"/>
      <c r="C699" s="795"/>
      <c r="D699" s="1963"/>
      <c r="E699" s="1963"/>
      <c r="F699" s="1963"/>
      <c r="G699" s="819"/>
      <c r="H699" s="842"/>
      <c r="I699" s="1841"/>
      <c r="J699" s="842"/>
      <c r="K699" s="842"/>
    </row>
    <row r="700" spans="1:11">
      <c r="A700" s="795"/>
      <c r="B700" s="795"/>
      <c r="C700" s="795"/>
      <c r="D700" s="1963"/>
      <c r="E700" s="1963"/>
      <c r="F700" s="1963"/>
      <c r="G700" s="819"/>
      <c r="H700" s="842"/>
      <c r="I700" s="1841"/>
      <c r="J700" s="842"/>
      <c r="K700" s="842"/>
    </row>
    <row r="701" spans="1:11" ht="15" customHeight="1">
      <c r="A701" s="795"/>
      <c r="B701" s="795"/>
      <c r="C701" s="795"/>
      <c r="D701" s="1963"/>
      <c r="E701" s="1963"/>
      <c r="F701" s="1963"/>
      <c r="G701" s="819"/>
      <c r="H701" s="842"/>
      <c r="I701" s="1841"/>
      <c r="J701" s="842"/>
      <c r="K701" s="842"/>
    </row>
    <row r="702" spans="1:11">
      <c r="A702" s="795"/>
      <c r="B702" s="795"/>
      <c r="C702" s="795"/>
      <c r="D702" s="1963"/>
      <c r="E702" s="1963"/>
      <c r="F702" s="1963"/>
      <c r="G702" s="819"/>
      <c r="H702" s="842"/>
      <c r="I702" s="1841"/>
      <c r="J702" s="842"/>
      <c r="K702" s="842"/>
    </row>
    <row r="703" spans="1:11">
      <c r="A703" s="795"/>
      <c r="B703" s="795"/>
      <c r="C703" s="795"/>
      <c r="D703" s="1963"/>
      <c r="E703" s="1963"/>
      <c r="F703" s="1963"/>
      <c r="G703" s="819"/>
      <c r="H703" s="842"/>
      <c r="I703" s="1841"/>
      <c r="J703" s="842"/>
      <c r="K703" s="842"/>
    </row>
    <row r="704" spans="1:11">
      <c r="A704" s="795"/>
      <c r="B704" s="795"/>
      <c r="C704" s="795"/>
      <c r="D704" s="1963"/>
      <c r="E704" s="1963"/>
      <c r="F704" s="1963"/>
      <c r="G704" s="819"/>
      <c r="H704" s="842"/>
      <c r="I704" s="1841"/>
      <c r="J704" s="842"/>
      <c r="K704" s="842"/>
    </row>
    <row r="705" spans="1:11">
      <c r="A705" s="795"/>
      <c r="B705" s="795"/>
      <c r="C705" s="795"/>
      <c r="D705" s="1963"/>
      <c r="E705" s="1963"/>
      <c r="F705" s="1963"/>
      <c r="G705" s="819"/>
      <c r="H705" s="842"/>
      <c r="I705" s="1841"/>
      <c r="J705" s="842"/>
      <c r="K705" s="842"/>
    </row>
    <row r="706" spans="1:11">
      <c r="A706" s="795"/>
      <c r="B706" s="798" t="s">
        <v>316</v>
      </c>
      <c r="C706" s="795"/>
      <c r="D706" s="1963" t="s">
        <v>1224</v>
      </c>
      <c r="E706" s="1963"/>
      <c r="F706" s="1963"/>
      <c r="G706" s="819"/>
      <c r="H706" s="842"/>
      <c r="I706" s="1841" t="s">
        <v>2505</v>
      </c>
      <c r="J706" s="842"/>
      <c r="K706" s="842"/>
    </row>
    <row r="707" spans="1:11">
      <c r="A707" s="795"/>
      <c r="B707" s="795"/>
      <c r="C707" s="795"/>
      <c r="D707" s="1963"/>
      <c r="E707" s="1963"/>
      <c r="F707" s="196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3" t="s">
        <v>1218</v>
      </c>
      <c r="E709" s="1963"/>
      <c r="F709" s="1963"/>
      <c r="G709" s="819"/>
      <c r="H709" s="842"/>
      <c r="I709" s="1841" t="s">
        <v>2505</v>
      </c>
      <c r="J709" s="842"/>
      <c r="K709" s="842"/>
    </row>
    <row r="710" spans="1:11">
      <c r="A710" s="795"/>
      <c r="B710" s="795"/>
      <c r="C710" s="795"/>
      <c r="D710" s="1963"/>
      <c r="E710" s="1963"/>
      <c r="F710" s="1963"/>
      <c r="G710" s="819"/>
      <c r="H710" s="842"/>
      <c r="I710" s="1841"/>
      <c r="J710" s="842"/>
      <c r="K710" s="842"/>
    </row>
    <row r="711" spans="1:11">
      <c r="A711" s="795"/>
      <c r="B711" s="795"/>
      <c r="C711" s="795"/>
      <c r="D711" s="1963"/>
      <c r="E711" s="1963"/>
      <c r="F711" s="1963"/>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3" t="s">
        <v>1219</v>
      </c>
      <c r="E713" s="1963"/>
      <c r="F713" s="1963"/>
      <c r="G713" s="819"/>
      <c r="H713" s="842"/>
      <c r="I713" s="1841" t="s">
        <v>2505</v>
      </c>
      <c r="J713" s="842"/>
      <c r="K713" s="842"/>
    </row>
    <row r="714" spans="1:11">
      <c r="A714" s="795"/>
      <c r="B714" s="795"/>
      <c r="C714" s="795"/>
      <c r="D714" s="1963"/>
      <c r="E714" s="1963"/>
      <c r="F714" s="1963"/>
      <c r="G714" s="819"/>
      <c r="H714" s="842"/>
      <c r="I714" s="1841"/>
      <c r="J714" s="842"/>
      <c r="K714" s="842"/>
    </row>
    <row r="715" spans="1:11">
      <c r="A715" s="795"/>
      <c r="B715" s="795"/>
      <c r="C715" s="795"/>
      <c r="D715" s="1963"/>
      <c r="E715" s="1963"/>
      <c r="F715" s="1963"/>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18" t="s">
        <v>1220</v>
      </c>
      <c r="E717" s="1918"/>
      <c r="F717" s="1918"/>
      <c r="G717" s="819"/>
      <c r="H717" s="842"/>
      <c r="I717" s="1841" t="s">
        <v>2454</v>
      </c>
      <c r="J717" s="842"/>
      <c r="K717" s="842"/>
    </row>
    <row r="718" spans="1:11">
      <c r="A718" s="795"/>
      <c r="B718" s="795"/>
      <c r="C718" s="795"/>
      <c r="D718" s="1918"/>
      <c r="E718" s="1918"/>
      <c r="F718" s="1918"/>
      <c r="G718" s="819"/>
      <c r="H718" s="842"/>
      <c r="I718" s="1841"/>
      <c r="J718" s="842"/>
      <c r="K718" s="842"/>
    </row>
    <row r="719" spans="1:11">
      <c r="A719" s="795"/>
      <c r="B719" s="795"/>
      <c r="C719" s="795"/>
      <c r="D719" s="1918"/>
      <c r="E719" s="1918"/>
      <c r="F719" s="1918"/>
      <c r="G719" s="819"/>
      <c r="H719" s="842"/>
      <c r="I719" s="1841"/>
      <c r="J719" s="842"/>
      <c r="K719" s="842"/>
    </row>
    <row r="720" spans="1:11">
      <c r="A720" s="795"/>
      <c r="B720" s="795"/>
      <c r="C720" s="795"/>
      <c r="D720" s="1918"/>
      <c r="E720" s="1918"/>
      <c r="F720" s="1918"/>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3" t="s">
        <v>1353</v>
      </c>
      <c r="E722" s="1963"/>
      <c r="F722" s="1963"/>
      <c r="G722" s="819"/>
      <c r="H722" s="842"/>
      <c r="I722" s="1841" t="s">
        <v>2470</v>
      </c>
      <c r="J722" s="842"/>
      <c r="K722" s="842"/>
    </row>
    <row r="723" spans="1:11">
      <c r="A723" s="795"/>
      <c r="B723" s="795"/>
      <c r="C723" s="795"/>
      <c r="D723" s="1963"/>
      <c r="E723" s="1963"/>
      <c r="F723" s="1963"/>
      <c r="G723" s="819"/>
      <c r="H723" s="842"/>
      <c r="I723" s="1841"/>
      <c r="J723" s="842"/>
      <c r="K723" s="842"/>
    </row>
    <row r="724" spans="1:11">
      <c r="A724" s="795"/>
      <c r="B724" s="795"/>
      <c r="C724" s="795"/>
      <c r="D724" s="1963"/>
      <c r="E724" s="1963"/>
      <c r="F724" s="1963"/>
      <c r="G724" s="819"/>
      <c r="H724" s="842"/>
      <c r="I724" s="1841"/>
      <c r="J724" s="842"/>
      <c r="K724" s="842"/>
    </row>
    <row r="725" spans="1:11">
      <c r="A725" s="795"/>
      <c r="B725" s="795"/>
      <c r="C725" s="795"/>
      <c r="D725" s="1963"/>
      <c r="E725" s="1963"/>
      <c r="F725" s="1963"/>
      <c r="G725" s="819"/>
      <c r="H725" s="842"/>
      <c r="I725" s="1841"/>
      <c r="J725" s="842"/>
      <c r="K725" s="842"/>
    </row>
    <row r="726" spans="1:11">
      <c r="A726" s="795"/>
      <c r="B726" s="795"/>
      <c r="C726" s="795"/>
      <c r="D726" s="1963"/>
      <c r="E726" s="1963"/>
      <c r="F726" s="1963"/>
      <c r="G726" s="819"/>
      <c r="H726" s="842"/>
      <c r="I726" s="1841"/>
      <c r="J726" s="842"/>
      <c r="K726" s="842"/>
    </row>
    <row r="727" spans="1:11">
      <c r="A727" s="795"/>
      <c r="B727" s="795"/>
      <c r="C727" s="795"/>
      <c r="D727" s="1963"/>
      <c r="E727" s="1963"/>
      <c r="F727" s="1963"/>
      <c r="G727" s="819"/>
      <c r="H727" s="842"/>
      <c r="I727" s="1841"/>
      <c r="J727" s="842"/>
      <c r="K727" s="842"/>
    </row>
    <row r="728" spans="1:11">
      <c r="A728" s="795"/>
      <c r="B728" s="795"/>
      <c r="C728" s="795"/>
      <c r="D728" s="1963"/>
      <c r="E728" s="1963"/>
      <c r="F728" s="1963"/>
      <c r="G728" s="819"/>
      <c r="H728" s="842"/>
      <c r="I728" s="1841"/>
      <c r="J728" s="842"/>
      <c r="K728" s="842"/>
    </row>
    <row r="729" spans="1:11">
      <c r="A729" s="795"/>
      <c r="B729" s="795"/>
      <c r="C729" s="795"/>
      <c r="D729" s="1891" t="s">
        <v>1221</v>
      </c>
      <c r="E729" s="1891"/>
      <c r="F729" s="1891"/>
      <c r="G729" s="819"/>
      <c r="H729" s="842"/>
      <c r="I729" s="1841"/>
      <c r="J729" s="842"/>
      <c r="K729" s="842"/>
    </row>
    <row r="730" spans="1:11">
      <c r="A730" s="795"/>
      <c r="B730" s="795"/>
      <c r="C730" s="795"/>
      <c r="D730" s="782"/>
      <c r="G730" s="819"/>
      <c r="H730" s="842"/>
      <c r="I730" s="1841"/>
      <c r="J730" s="842"/>
      <c r="K730" s="842"/>
    </row>
    <row r="731" spans="1:11">
      <c r="A731" s="1884" t="s">
        <v>1178</v>
      </c>
      <c r="B731" s="1884"/>
      <c r="C731" s="1884"/>
      <c r="D731" s="1884"/>
      <c r="E731" s="1884"/>
      <c r="F731" s="1884"/>
      <c r="G731" s="1884"/>
      <c r="H731" s="1855"/>
      <c r="I731" s="1856"/>
      <c r="J731" s="842"/>
      <c r="K731" s="842"/>
    </row>
    <row r="732" spans="1:11">
      <c r="A732" s="795"/>
      <c r="B732" s="795"/>
      <c r="C732" s="795"/>
      <c r="D732" s="822"/>
      <c r="G732" s="847"/>
      <c r="H732" s="842"/>
      <c r="I732" s="1841"/>
      <c r="J732" s="842"/>
      <c r="K732" s="842"/>
    </row>
    <row r="733" spans="1:11" ht="13.7" customHeight="1">
      <c r="C733" s="795"/>
      <c r="D733" s="1956" t="s">
        <v>1194</v>
      </c>
      <c r="E733" s="1956"/>
      <c r="F733" s="1956"/>
      <c r="G733" s="847"/>
      <c r="H733" s="842"/>
      <c r="I733" s="1841"/>
      <c r="J733" s="842"/>
      <c r="K733" s="842"/>
    </row>
    <row r="734" spans="1:11">
      <c r="A734" s="795"/>
      <c r="B734" s="795"/>
      <c r="C734" s="795"/>
      <c r="D734" s="1897" t="s">
        <v>1195</v>
      </c>
      <c r="E734" s="1897"/>
      <c r="F734" s="1897"/>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18" t="s">
        <v>1196</v>
      </c>
      <c r="E736" s="1918"/>
      <c r="F736" s="1918"/>
      <c r="G736" s="847"/>
      <c r="H736" s="845"/>
      <c r="I736" s="1842" t="s">
        <v>2455</v>
      </c>
      <c r="J736" s="845"/>
      <c r="K736" s="845"/>
    </row>
    <row r="737" spans="1:11" s="791" customFormat="1" ht="10.5" customHeight="1">
      <c r="A737" s="788"/>
      <c r="B737" s="788"/>
      <c r="C737" s="788"/>
      <c r="D737" s="1918"/>
      <c r="E737" s="1918"/>
      <c r="F737" s="1918"/>
      <c r="G737" s="847"/>
      <c r="H737" s="845"/>
      <c r="I737" s="1842"/>
      <c r="J737" s="845"/>
      <c r="K737" s="845"/>
    </row>
    <row r="738" spans="1:11" s="791" customFormat="1">
      <c r="A738" s="788"/>
      <c r="B738" s="788"/>
      <c r="C738" s="788"/>
      <c r="D738" s="1918"/>
      <c r="E738" s="1918"/>
      <c r="F738" s="1918"/>
      <c r="G738" s="847"/>
      <c r="H738" s="845"/>
      <c r="I738" s="1842"/>
      <c r="J738" s="845"/>
      <c r="K738" s="845"/>
    </row>
    <row r="739" spans="1:11">
      <c r="D739" s="1918"/>
      <c r="E739" s="1918"/>
      <c r="F739" s="1918"/>
      <c r="G739" s="847"/>
      <c r="H739" s="842"/>
      <c r="I739" s="1841"/>
      <c r="J739" s="842"/>
      <c r="K739" s="842"/>
    </row>
    <row r="740" spans="1:11">
      <c r="A740" s="801"/>
      <c r="B740" s="801"/>
      <c r="C740" s="801"/>
      <c r="D740" s="1918"/>
      <c r="E740" s="1918"/>
      <c r="F740" s="1918"/>
      <c r="G740" s="848"/>
      <c r="H740" s="842"/>
      <c r="I740" s="1841"/>
      <c r="J740" s="842"/>
      <c r="K740" s="842"/>
    </row>
    <row r="741" spans="1:11" ht="15.6" customHeight="1">
      <c r="A741" s="801"/>
      <c r="B741" s="801"/>
      <c r="C741" s="801"/>
      <c r="D741" s="1918"/>
      <c r="E741" s="1918"/>
      <c r="F741" s="1918"/>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5" t="s">
        <v>1459</v>
      </c>
      <c r="E743" s="1875"/>
      <c r="F743" s="1875"/>
      <c r="G743" s="852"/>
      <c r="I743" s="1843" t="s">
        <v>2455</v>
      </c>
    </row>
    <row r="744" spans="1:11" s="853" customFormat="1">
      <c r="A744" s="851"/>
      <c r="B744" s="851"/>
      <c r="C744" s="851"/>
      <c r="D744" s="1875"/>
      <c r="E744" s="1875"/>
      <c r="F744" s="1875"/>
      <c r="G744" s="852"/>
      <c r="I744" s="1843"/>
    </row>
    <row r="745" spans="1:11" s="853" customFormat="1">
      <c r="A745" s="851"/>
      <c r="B745" s="851"/>
      <c r="C745" s="851"/>
      <c r="D745" s="1875"/>
      <c r="E745" s="1875"/>
      <c r="F745" s="1875"/>
      <c r="G745" s="852"/>
      <c r="I745" s="1843"/>
    </row>
    <row r="746" spans="1:11" s="853" customFormat="1">
      <c r="A746" s="851"/>
      <c r="B746" s="851"/>
      <c r="C746" s="851"/>
      <c r="D746" s="1875"/>
      <c r="E746" s="1875"/>
      <c r="F746" s="1875"/>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0" t="s">
        <v>1460</v>
      </c>
      <c r="E748" s="1970"/>
      <c r="F748" s="1970"/>
      <c r="G748" s="852"/>
      <c r="I748" s="1843" t="s">
        <v>2456</v>
      </c>
    </row>
    <row r="749" spans="1:11" s="853" customFormat="1">
      <c r="A749" s="851"/>
      <c r="B749" s="851"/>
      <c r="C749" s="851"/>
      <c r="D749" s="1970"/>
      <c r="E749" s="1970"/>
      <c r="F749" s="1970"/>
      <c r="G749" s="852"/>
      <c r="I749" s="1843"/>
    </row>
    <row r="750" spans="1:11" s="853" customFormat="1">
      <c r="A750" s="851"/>
      <c r="B750" s="851"/>
      <c r="C750" s="851"/>
      <c r="D750" s="1970"/>
      <c r="E750" s="1970"/>
      <c r="F750" s="1970"/>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5" t="s">
        <v>1403</v>
      </c>
      <c r="E752" s="1875"/>
      <c r="F752" s="1875"/>
      <c r="G752" s="848"/>
      <c r="H752" s="842"/>
      <c r="I752" s="1841" t="s">
        <v>2455</v>
      </c>
      <c r="J752" s="842"/>
      <c r="K752" s="842"/>
    </row>
    <row r="753" spans="1:11">
      <c r="A753" s="801"/>
      <c r="B753" s="801"/>
      <c r="C753" s="801"/>
      <c r="D753" s="1875"/>
      <c r="E753" s="1875"/>
      <c r="F753" s="187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5" t="s">
        <v>1425</v>
      </c>
      <c r="E755" s="1875"/>
      <c r="F755" s="1875"/>
      <c r="G755" s="848"/>
      <c r="H755" s="842"/>
      <c r="I755" s="1841" t="s">
        <v>2455</v>
      </c>
      <c r="J755" s="842"/>
      <c r="K755" s="842"/>
    </row>
    <row r="756" spans="1:11">
      <c r="A756" s="801"/>
      <c r="B756" s="801"/>
      <c r="C756" s="801"/>
      <c r="D756" s="1875"/>
      <c r="E756" s="1875"/>
      <c r="F756" s="1875"/>
      <c r="G756" s="848"/>
      <c r="H756" s="842"/>
      <c r="I756" s="1841"/>
      <c r="J756" s="842"/>
      <c r="K756" s="842"/>
    </row>
    <row r="757" spans="1:11">
      <c r="A757" s="801"/>
      <c r="B757" s="801"/>
      <c r="C757" s="801"/>
      <c r="D757" s="1875"/>
      <c r="E757" s="1875"/>
      <c r="F757" s="1875"/>
      <c r="G757" s="848"/>
      <c r="H757" s="842"/>
      <c r="I757" s="1841"/>
      <c r="J757" s="842"/>
      <c r="K757" s="842"/>
    </row>
    <row r="758" spans="1:11">
      <c r="A758" s="801"/>
      <c r="B758" s="801"/>
      <c r="C758" s="801"/>
      <c r="D758" s="781"/>
      <c r="E758" s="781"/>
      <c r="F758" s="781"/>
      <c r="G758" s="848"/>
      <c r="H758" s="842"/>
      <c r="I758" s="1841"/>
      <c r="J758" s="842"/>
      <c r="K758" s="842"/>
    </row>
    <row r="759" spans="1:11">
      <c r="A759" s="1967" t="s">
        <v>2324</v>
      </c>
      <c r="B759" s="1967"/>
      <c r="C759" s="1967"/>
      <c r="D759" s="1967"/>
      <c r="E759" s="1967"/>
      <c r="F759" s="1967"/>
      <c r="G759" s="1967"/>
      <c r="H759" s="1853"/>
      <c r="I759" s="1854"/>
    </row>
    <row r="760" spans="1:11">
      <c r="A760" s="93"/>
      <c r="B760" s="93"/>
      <c r="C760" s="1732"/>
      <c r="D760" s="155"/>
      <c r="E760" s="155"/>
      <c r="F760" s="155"/>
      <c r="G760" s="686"/>
    </row>
    <row r="761" spans="1:11">
      <c r="A761" s="93"/>
      <c r="B761" s="93"/>
      <c r="C761" s="1732"/>
      <c r="D761" s="1968" t="s">
        <v>2383</v>
      </c>
      <c r="E761" s="1968"/>
      <c r="F761" s="1968"/>
      <c r="G761" s="686"/>
    </row>
    <row r="762" spans="1:11">
      <c r="A762" s="93"/>
      <c r="B762" s="93"/>
      <c r="C762" s="1732"/>
      <c r="D762" s="1982" t="s">
        <v>2269</v>
      </c>
      <c r="E762" s="1982"/>
      <c r="F762" s="1982"/>
      <c r="G762" s="686"/>
    </row>
    <row r="763" spans="1:11">
      <c r="A763" s="93"/>
      <c r="B763" s="93"/>
      <c r="C763" s="1732"/>
      <c r="D763" s="733"/>
      <c r="E763" s="733"/>
      <c r="F763" s="733"/>
      <c r="G763" s="686"/>
    </row>
    <row r="764" spans="1:11">
      <c r="A764" s="93"/>
      <c r="B764" s="798" t="s">
        <v>316</v>
      </c>
      <c r="C764" s="1732"/>
      <c r="D764" s="1902" t="s">
        <v>2270</v>
      </c>
      <c r="E764" s="1902"/>
      <c r="F764" s="1902"/>
      <c r="G764" s="686"/>
      <c r="I764" s="1841" t="s">
        <v>2507</v>
      </c>
    </row>
    <row r="765" spans="1:11">
      <c r="A765" s="93"/>
      <c r="B765" s="93"/>
      <c r="C765" s="1732"/>
      <c r="D765" s="1902"/>
      <c r="E765" s="1902"/>
      <c r="F765" s="1902"/>
      <c r="G765" s="686"/>
    </row>
    <row r="766" spans="1:11">
      <c r="A766" s="720"/>
      <c r="B766" s="720"/>
      <c r="C766" s="313"/>
      <c r="D766" s="1902"/>
      <c r="E766" s="1902"/>
      <c r="F766" s="1902"/>
      <c r="G766" s="1733"/>
    </row>
    <row r="767" spans="1:11">
      <c r="A767" s="1726"/>
      <c r="B767" s="1726"/>
      <c r="C767" s="1734"/>
      <c r="D767" s="1710"/>
      <c r="E767" s="686"/>
      <c r="F767" s="686"/>
      <c r="G767" s="686"/>
    </row>
    <row r="768" spans="1:11">
      <c r="A768" s="267"/>
      <c r="B768" s="798" t="s">
        <v>316</v>
      </c>
      <c r="C768" s="1735"/>
      <c r="D768" s="1902" t="s">
        <v>2271</v>
      </c>
      <c r="E768" s="1902"/>
      <c r="F768" s="1902"/>
      <c r="G768" s="686"/>
      <c r="I768" s="1841" t="s">
        <v>2507</v>
      </c>
    </row>
    <row r="769" spans="1:9">
      <c r="A769" s="1736"/>
      <c r="B769" s="1736"/>
      <c r="C769" s="1737"/>
      <c r="D769" s="1902"/>
      <c r="E769" s="1902"/>
      <c r="F769" s="1902"/>
      <c r="G769" s="686"/>
    </row>
    <row r="770" spans="1:9">
      <c r="A770" s="267"/>
      <c r="B770" s="267"/>
      <c r="C770" s="1735"/>
      <c r="D770" s="1902"/>
      <c r="E770" s="1902"/>
      <c r="F770" s="1902"/>
      <c r="G770" s="686"/>
    </row>
    <row r="771" spans="1:9">
      <c r="A771" s="720"/>
      <c r="B771" s="720"/>
      <c r="C771" s="313"/>
      <c r="D771" s="6"/>
      <c r="E771" s="1738"/>
      <c r="F771" s="1738"/>
      <c r="G771" s="1739"/>
    </row>
    <row r="772" spans="1:9" ht="14.25">
      <c r="A772" s="714"/>
      <c r="B772" s="798" t="s">
        <v>316</v>
      </c>
      <c r="C772" s="1740"/>
      <c r="D772" s="1902" t="s">
        <v>2272</v>
      </c>
      <c r="E772" s="1902"/>
      <c r="F772" s="1902"/>
      <c r="G772" s="1739"/>
      <c r="I772" s="1841" t="s">
        <v>2507</v>
      </c>
    </row>
    <row r="773" spans="1:9" ht="14.25">
      <c r="A773" s="714"/>
      <c r="B773" s="714"/>
      <c r="C773" s="1740"/>
      <c r="D773" s="1902"/>
      <c r="E773" s="1902"/>
      <c r="F773" s="1902"/>
      <c r="G773" s="1739"/>
    </row>
    <row r="774" spans="1:9" ht="14.25">
      <c r="A774" s="714"/>
      <c r="B774" s="714"/>
      <c r="C774" s="1740"/>
      <c r="D774" s="1902"/>
      <c r="E774" s="1902"/>
      <c r="F774" s="1902"/>
      <c r="G774" s="1739"/>
    </row>
    <row r="775" spans="1:9" ht="14.25">
      <c r="A775" s="714"/>
      <c r="B775" s="714"/>
      <c r="C775" s="1740"/>
      <c r="D775" s="1708"/>
      <c r="E775" s="6"/>
      <c r="F775" s="6"/>
      <c r="G775" s="1739"/>
    </row>
    <row r="776" spans="1:9" ht="14.25">
      <c r="A776" s="714"/>
      <c r="B776" s="798" t="s">
        <v>316</v>
      </c>
      <c r="C776" s="1740"/>
      <c r="D776" s="1902" t="s">
        <v>2273</v>
      </c>
      <c r="E776" s="1902"/>
      <c r="F776" s="1902"/>
      <c r="G776" s="1739"/>
      <c r="I776" s="1841" t="s">
        <v>2507</v>
      </c>
    </row>
    <row r="777" spans="1:9" ht="14.25">
      <c r="A777" s="714"/>
      <c r="B777" s="714"/>
      <c r="C777" s="1740"/>
      <c r="D777" s="1902"/>
      <c r="E777" s="1902"/>
      <c r="F777" s="1902"/>
      <c r="G777" s="1739"/>
    </row>
    <row r="778" spans="1:9" ht="14.25">
      <c r="A778" s="714"/>
      <c r="B778" s="714"/>
      <c r="C778" s="1740"/>
      <c r="D778" s="1902"/>
      <c r="E778" s="1902"/>
      <c r="F778" s="1902"/>
      <c r="G778" s="1739"/>
    </row>
    <row r="779" spans="1:9" ht="14.25">
      <c r="A779" s="714"/>
      <c r="B779" s="714"/>
      <c r="C779" s="1740"/>
      <c r="D779" s="1902"/>
      <c r="E779" s="1902"/>
      <c r="F779" s="1902"/>
      <c r="G779" s="1739"/>
    </row>
    <row r="780" spans="1:9" ht="14.25">
      <c r="A780" s="714"/>
      <c r="B780" s="714"/>
      <c r="C780" s="1740"/>
      <c r="D780" s="1902"/>
      <c r="E780" s="1902"/>
      <c r="F780" s="1902"/>
      <c r="G780" s="1739"/>
    </row>
    <row r="781" spans="1:9" ht="14.25">
      <c r="A781" s="714"/>
      <c r="B781" s="714"/>
      <c r="C781" s="1740"/>
      <c r="D781" s="1902"/>
      <c r="E781" s="1902"/>
      <c r="F781" s="1902"/>
      <c r="G781" s="1739"/>
    </row>
    <row r="782" spans="1:9" ht="14.25">
      <c r="A782" s="714"/>
      <c r="B782" s="714"/>
      <c r="C782" s="1740"/>
      <c r="D782" s="1902" t="s">
        <v>2325</v>
      </c>
      <c r="E782" s="1902"/>
      <c r="F782" s="1902"/>
      <c r="G782" s="1739"/>
    </row>
    <row r="783" spans="1:9" ht="14.25">
      <c r="A783" s="714"/>
      <c r="B783" s="714"/>
      <c r="C783" s="1740"/>
      <c r="D783" s="1902"/>
      <c r="E783" s="1902"/>
      <c r="F783" s="1902"/>
      <c r="G783" s="1739"/>
    </row>
    <row r="784" spans="1:9" ht="14.25">
      <c r="A784" s="714"/>
      <c r="B784" s="714"/>
      <c r="C784" s="1740"/>
      <c r="D784" s="1902"/>
      <c r="E784" s="1902"/>
      <c r="F784" s="1902"/>
      <c r="G784" s="1739"/>
    </row>
    <row r="785" spans="1:9" ht="14.25">
      <c r="A785" s="714"/>
      <c r="B785" s="556"/>
      <c r="C785" s="1740"/>
      <c r="D785" s="1741"/>
      <c r="E785" s="1741"/>
      <c r="F785" s="1741"/>
      <c r="G785" s="1739"/>
    </row>
    <row r="786" spans="1:9" ht="14.25">
      <c r="A786" s="714"/>
      <c r="B786" s="798" t="s">
        <v>316</v>
      </c>
      <c r="C786" s="1740"/>
      <c r="D786" s="1902" t="s">
        <v>2274</v>
      </c>
      <c r="E786" s="1902"/>
      <c r="F786" s="1902"/>
      <c r="G786" s="1739"/>
      <c r="I786" s="1841" t="s">
        <v>2507</v>
      </c>
    </row>
    <row r="787" spans="1:9" ht="14.25">
      <c r="A787" s="714"/>
      <c r="B787" s="714"/>
      <c r="C787" s="1740"/>
      <c r="D787" s="1902"/>
      <c r="E787" s="1902"/>
      <c r="F787" s="1902"/>
      <c r="G787" s="1739"/>
    </row>
    <row r="788" spans="1:9" ht="14.25">
      <c r="A788" s="714"/>
      <c r="B788" s="714"/>
      <c r="C788" s="1740"/>
      <c r="D788" s="1902"/>
      <c r="E788" s="1902"/>
      <c r="F788" s="1902"/>
      <c r="G788" s="1739"/>
    </row>
    <row r="789" spans="1:9" ht="14.25">
      <c r="A789" s="714"/>
      <c r="B789" s="714"/>
      <c r="C789" s="1740"/>
      <c r="D789" s="1902"/>
      <c r="E789" s="1902"/>
      <c r="F789" s="1902"/>
      <c r="G789" s="1739"/>
    </row>
    <row r="790" spans="1:9" ht="14.25">
      <c r="A790" s="714"/>
      <c r="B790" s="714"/>
      <c r="C790" s="1740"/>
      <c r="D790" s="1902"/>
      <c r="E790" s="1902"/>
      <c r="F790" s="1902"/>
      <c r="G790" s="1739"/>
    </row>
    <row r="791" spans="1:9" ht="14.25">
      <c r="A791" s="714"/>
      <c r="B791" s="714"/>
      <c r="C791" s="1740"/>
      <c r="D791" s="1902"/>
      <c r="E791" s="1902"/>
      <c r="F791" s="1902"/>
      <c r="G791" s="1739"/>
    </row>
    <row r="792" spans="1:9" ht="14.25">
      <c r="A792" s="714"/>
      <c r="B792" s="714"/>
      <c r="C792" s="1740"/>
      <c r="D792" s="1717"/>
      <c r="E792" s="1717"/>
      <c r="F792" s="1717"/>
      <c r="G792" s="1739"/>
    </row>
    <row r="793" spans="1:9" ht="14.25">
      <c r="A793" s="714"/>
      <c r="B793" s="798" t="s">
        <v>316</v>
      </c>
      <c r="C793" s="1740"/>
      <c r="D793" s="1902" t="s">
        <v>2275</v>
      </c>
      <c r="E793" s="1902"/>
      <c r="F793" s="1902"/>
      <c r="G793" s="1739"/>
      <c r="I793" s="1841" t="s">
        <v>2507</v>
      </c>
    </row>
    <row r="794" spans="1:9" ht="14.25">
      <c r="A794" s="714"/>
      <c r="B794" s="714"/>
      <c r="C794" s="1740"/>
      <c r="D794" s="1902"/>
      <c r="E794" s="1902"/>
      <c r="F794" s="1902"/>
      <c r="G794" s="1739"/>
    </row>
    <row r="795" spans="1:9" ht="14.25">
      <c r="A795" s="714"/>
      <c r="B795" s="714"/>
      <c r="C795" s="1740"/>
      <c r="D795" s="1902"/>
      <c r="E795" s="1902"/>
      <c r="F795" s="1902"/>
      <c r="G795" s="1739"/>
    </row>
    <row r="796" spans="1:9" ht="14.25">
      <c r="A796" s="714"/>
      <c r="B796" s="714"/>
      <c r="C796" s="1740"/>
      <c r="D796" s="1902"/>
      <c r="E796" s="1902"/>
      <c r="F796" s="1902"/>
      <c r="G796" s="1739"/>
    </row>
    <row r="797" spans="1:9" ht="14.25">
      <c r="A797" s="714"/>
      <c r="B797" s="714"/>
      <c r="C797" s="1740"/>
      <c r="D797" s="1902"/>
      <c r="E797" s="1902"/>
      <c r="F797" s="1902"/>
      <c r="G797" s="1739"/>
    </row>
    <row r="798" spans="1:9" ht="14.25">
      <c r="A798" s="714"/>
      <c r="B798" s="714"/>
      <c r="C798" s="1740"/>
      <c r="D798" s="1902"/>
      <c r="E798" s="1902"/>
      <c r="F798" s="1902"/>
      <c r="G798" s="1739"/>
    </row>
    <row r="799" spans="1:9" ht="14.25">
      <c r="A799" s="714"/>
      <c r="B799" s="714"/>
      <c r="C799" s="1740"/>
      <c r="D799" s="1717"/>
      <c r="E799" s="1717"/>
      <c r="F799" s="1717"/>
      <c r="G799" s="1739"/>
    </row>
    <row r="800" spans="1:9" ht="14.25">
      <c r="A800" s="714"/>
      <c r="B800" s="798" t="s">
        <v>316</v>
      </c>
      <c r="C800" s="1740"/>
      <c r="D800" s="1915" t="s">
        <v>2276</v>
      </c>
      <c r="E800" s="1915"/>
      <c r="F800" s="1915"/>
      <c r="G800" s="1739"/>
      <c r="I800" s="1841" t="s">
        <v>2507</v>
      </c>
    </row>
    <row r="801" spans="1:9" ht="14.25">
      <c r="A801" s="714"/>
      <c r="B801" s="714"/>
      <c r="C801" s="1740"/>
      <c r="D801" s="1915"/>
      <c r="E801" s="1915"/>
      <c r="F801" s="1915"/>
      <c r="G801" s="1739"/>
    </row>
    <row r="802" spans="1:9">
      <c r="A802" s="1725"/>
      <c r="B802" s="1725"/>
      <c r="C802" s="1740"/>
      <c r="D802" s="1915"/>
      <c r="E802" s="1915"/>
      <c r="F802" s="1915"/>
      <c r="G802" s="1739"/>
    </row>
    <row r="803" spans="1:9" ht="14.25">
      <c r="A803" s="714"/>
      <c r="B803" s="1725"/>
      <c r="C803" s="1740"/>
      <c r="D803" s="1915"/>
      <c r="E803" s="1915"/>
      <c r="F803" s="1915"/>
      <c r="G803" s="1739"/>
    </row>
    <row r="804" spans="1:9" ht="12.75" customHeight="1">
      <c r="A804" s="714"/>
      <c r="B804" s="1725"/>
      <c r="C804" s="1740"/>
      <c r="D804" s="1915"/>
      <c r="E804" s="1915"/>
      <c r="F804" s="1915"/>
      <c r="G804" s="1739"/>
    </row>
    <row r="805" spans="1:9" ht="12.75" customHeight="1">
      <c r="A805" s="714"/>
      <c r="B805" s="1725"/>
      <c r="C805" s="1740"/>
      <c r="D805" s="1915"/>
      <c r="E805" s="1915"/>
      <c r="F805" s="1915"/>
      <c r="G805" s="1739"/>
    </row>
    <row r="806" spans="1:9" ht="12.75" customHeight="1">
      <c r="A806" s="1725"/>
      <c r="B806" s="1725"/>
      <c r="C806" s="1740"/>
      <c r="D806" s="1738"/>
      <c r="E806" s="6"/>
      <c r="F806" s="6"/>
      <c r="G806" s="1739"/>
    </row>
    <row r="807" spans="1:9" ht="12.75" customHeight="1">
      <c r="A807" s="1892" t="s">
        <v>2277</v>
      </c>
      <c r="B807" s="1892"/>
      <c r="C807" s="1892"/>
      <c r="D807" s="1892"/>
      <c r="E807" s="1892"/>
      <c r="F807" s="1892"/>
      <c r="G807" s="1892"/>
      <c r="H807" s="1853"/>
      <c r="I807" s="1854"/>
    </row>
    <row r="808" spans="1:9" ht="12.75" customHeight="1">
      <c r="A808" s="1714"/>
      <c r="B808" s="1714"/>
      <c r="C808" s="1740"/>
      <c r="D808" s="1738"/>
      <c r="E808" s="1738"/>
      <c r="F808" s="1738"/>
      <c r="G808" s="1739"/>
    </row>
    <row r="809" spans="1:9" ht="12.75" customHeight="1">
      <c r="A809" s="714"/>
      <c r="B809" s="714"/>
      <c r="C809" s="556"/>
      <c r="D809" s="1899" t="s">
        <v>2326</v>
      </c>
      <c r="E809" s="1899"/>
      <c r="F809" s="1899"/>
      <c r="G809" s="678"/>
    </row>
    <row r="810" spans="1:9" ht="14.25" customHeight="1">
      <c r="A810" s="714"/>
      <c r="B810" s="714"/>
      <c r="C810" s="556"/>
      <c r="D810" s="1857" t="s">
        <v>2278</v>
      </c>
      <c r="E810" s="1857"/>
      <c r="F810" s="1857"/>
      <c r="G810" s="678"/>
    </row>
    <row r="811" spans="1:9" ht="12.75" customHeight="1">
      <c r="A811" s="714"/>
      <c r="B811" s="714"/>
      <c r="C811" s="556"/>
      <c r="D811" s="1703"/>
      <c r="E811" s="1703"/>
      <c r="F811" s="1703"/>
      <c r="G811" s="678"/>
    </row>
    <row r="812" spans="1:9" ht="12.75" customHeight="1">
      <c r="A812" s="1742"/>
      <c r="B812" s="798" t="s">
        <v>316</v>
      </c>
      <c r="C812" s="1740"/>
      <c r="D812" s="1857" t="s">
        <v>2279</v>
      </c>
      <c r="E812" s="1857"/>
      <c r="F812" s="1857"/>
      <c r="G812" s="678"/>
      <c r="I812" s="1774" t="s">
        <v>2473</v>
      </c>
    </row>
    <row r="813" spans="1:9" ht="14.25" customHeight="1">
      <c r="A813" s="1725"/>
      <c r="B813" s="1725"/>
      <c r="C813" s="1740"/>
      <c r="D813" s="5" t="s">
        <v>2255</v>
      </c>
      <c r="E813" s="1861" t="s">
        <v>2280</v>
      </c>
      <c r="F813" s="1861"/>
      <c r="G813" s="678"/>
    </row>
    <row r="814" spans="1:9" ht="12.75" customHeight="1">
      <c r="A814" s="1725"/>
      <c r="B814" s="1725"/>
      <c r="C814" s="1740"/>
      <c r="D814" s="1743"/>
      <c r="E814" s="6"/>
      <c r="F814" s="6"/>
      <c r="G814" s="678"/>
    </row>
    <row r="815" spans="1:9" ht="14.25" hidden="1" customHeight="1">
      <c r="A815" s="1725"/>
      <c r="B815" s="798" t="s">
        <v>316</v>
      </c>
      <c r="C815" s="1740"/>
      <c r="D815" s="1987" t="s">
        <v>2281</v>
      </c>
      <c r="E815" s="1987"/>
      <c r="F815" s="1987"/>
      <c r="G815" s="678"/>
    </row>
    <row r="816" spans="1:9" ht="12.75" hidden="1" customHeight="1">
      <c r="A816" s="1725"/>
      <c r="B816" s="1725"/>
      <c r="C816" s="1740"/>
      <c r="D816" s="1987"/>
      <c r="E816" s="1987"/>
      <c r="F816" s="1987"/>
      <c r="G816" s="678"/>
    </row>
    <row r="817" spans="1:9" ht="12.75" hidden="1" customHeight="1">
      <c r="A817" s="1725"/>
      <c r="B817" s="1725"/>
      <c r="C817" s="1740"/>
      <c r="D817" s="1987"/>
      <c r="E817" s="1987"/>
      <c r="F817" s="1987"/>
      <c r="G817" s="678"/>
    </row>
    <row r="818" spans="1:9" ht="12.75" hidden="1" customHeight="1">
      <c r="A818" s="1725"/>
      <c r="B818" s="1725"/>
      <c r="C818" s="1740"/>
      <c r="D818" s="1987"/>
      <c r="E818" s="1987"/>
      <c r="F818" s="1987"/>
      <c r="G818" s="678"/>
    </row>
    <row r="819" spans="1:9" ht="12.75" hidden="1" customHeight="1">
      <c r="A819" s="1725"/>
      <c r="B819" s="1725"/>
      <c r="C819" s="1740"/>
      <c r="D819" s="1987"/>
      <c r="E819" s="1987"/>
      <c r="F819" s="1987"/>
      <c r="G819" s="678"/>
    </row>
    <row r="820" spans="1:9" ht="12.75" hidden="1" customHeight="1">
      <c r="A820" s="1725"/>
      <c r="B820" s="1725"/>
      <c r="C820" s="1740"/>
      <c r="D820" s="1987"/>
      <c r="E820" s="1987"/>
      <c r="F820" s="1987"/>
      <c r="G820" s="678"/>
    </row>
    <row r="821" spans="1:9" ht="12.75" hidden="1" customHeight="1">
      <c r="A821" s="1725"/>
      <c r="B821" s="1725"/>
      <c r="C821" s="1740"/>
      <c r="D821" s="1987"/>
      <c r="E821" s="1987"/>
      <c r="F821" s="1987"/>
      <c r="G821" s="678"/>
    </row>
    <row r="822" spans="1:9" ht="12.75" hidden="1" customHeight="1">
      <c r="A822" s="1725"/>
      <c r="B822" s="1725"/>
      <c r="C822" s="1740"/>
      <c r="D822" s="1987"/>
      <c r="E822" s="1987"/>
      <c r="F822" s="1987"/>
      <c r="G822" s="678"/>
    </row>
    <row r="823" spans="1:9" ht="12.75" hidden="1" customHeight="1">
      <c r="A823" s="1725"/>
      <c r="B823" s="1725"/>
      <c r="C823" s="1740"/>
      <c r="D823" s="1987"/>
      <c r="E823" s="1987"/>
      <c r="F823" s="1987"/>
      <c r="G823" s="678"/>
    </row>
    <row r="824" spans="1:9" ht="12.75" hidden="1" customHeight="1">
      <c r="A824" s="1725"/>
      <c r="B824" s="1725"/>
      <c r="C824" s="1740"/>
      <c r="D824" s="1987"/>
      <c r="E824" s="1987"/>
      <c r="F824" s="1987"/>
      <c r="G824" s="678"/>
    </row>
    <row r="825" spans="1:9" ht="12.75" hidden="1" customHeight="1">
      <c r="A825" s="1725"/>
      <c r="B825" s="1725"/>
      <c r="C825" s="1740"/>
      <c r="D825" s="1743"/>
      <c r="E825" s="6"/>
      <c r="F825" s="6"/>
      <c r="G825" s="678"/>
    </row>
    <row r="826" spans="1:9" ht="12.75" customHeight="1">
      <c r="A826" s="714"/>
      <c r="B826" s="798" t="s">
        <v>316</v>
      </c>
      <c r="C826" s="1740"/>
      <c r="D826" s="1857" t="s">
        <v>2282</v>
      </c>
      <c r="E826" s="1857"/>
      <c r="F826" s="1857"/>
      <c r="G826" s="678"/>
      <c r="I826" s="1774" t="s">
        <v>2493</v>
      </c>
    </row>
    <row r="827" spans="1:9" ht="12.75" customHeight="1">
      <c r="A827" s="714"/>
      <c r="B827" s="714"/>
      <c r="C827" s="1740"/>
      <c r="D827" s="1857"/>
      <c r="E827" s="1857"/>
      <c r="F827" s="1857"/>
      <c r="G827" s="678"/>
    </row>
    <row r="828" spans="1:9" ht="12.75" customHeight="1">
      <c r="A828" s="714"/>
      <c r="B828" s="714"/>
      <c r="C828" s="1740"/>
      <c r="D828" s="1857"/>
      <c r="E828" s="1857"/>
      <c r="F828" s="1857"/>
      <c r="G828" s="678"/>
    </row>
    <row r="829" spans="1:9" ht="12.75" customHeight="1">
      <c r="A829" s="403"/>
      <c r="B829" s="403"/>
      <c r="C829" s="1744"/>
      <c r="D829" s="1721"/>
      <c r="E829" s="678"/>
      <c r="F829" s="678"/>
      <c r="G829" s="678"/>
    </row>
    <row r="830" spans="1:9" ht="12.75" customHeight="1">
      <c r="A830" s="1745"/>
      <c r="B830" s="798" t="s">
        <v>316</v>
      </c>
      <c r="C830" s="1744"/>
      <c r="D830" s="1988" t="s">
        <v>2283</v>
      </c>
      <c r="E830" s="1988"/>
      <c r="F830" s="1988"/>
      <c r="G830" s="678"/>
    </row>
    <row r="831" spans="1:9" ht="12.75" customHeight="1">
      <c r="A831" s="556"/>
      <c r="B831" s="1745"/>
      <c r="C831" s="1744"/>
      <c r="D831" s="1988"/>
      <c r="E831" s="1988"/>
      <c r="F831" s="1988"/>
      <c r="G831" s="678"/>
    </row>
    <row r="832" spans="1:9" ht="12.75" customHeight="1">
      <c r="A832" s="403"/>
      <c r="B832" s="556"/>
      <c r="C832" s="1744"/>
      <c r="D832" s="1859" t="s">
        <v>2284</v>
      </c>
      <c r="E832" s="1859"/>
      <c r="F832" s="1859"/>
      <c r="G832" s="678"/>
    </row>
    <row r="833" spans="1:9" ht="12.75" customHeight="1">
      <c r="A833" s="403"/>
      <c r="B833" s="403"/>
      <c r="C833" s="1744"/>
      <c r="D833" s="1859"/>
      <c r="E833" s="1859"/>
      <c r="F833" s="1859"/>
      <c r="G833" s="678"/>
    </row>
    <row r="834" spans="1:9" ht="12.75" customHeight="1">
      <c r="A834" s="403"/>
      <c r="B834" s="403"/>
      <c r="C834" s="1744"/>
      <c r="D834" s="1859"/>
      <c r="E834" s="1859"/>
      <c r="F834" s="1859"/>
      <c r="G834" s="678"/>
    </row>
    <row r="835" spans="1:9" ht="12.75" customHeight="1">
      <c r="A835" s="403"/>
      <c r="B835" s="403"/>
      <c r="C835" s="1744"/>
      <c r="D835" s="1859"/>
      <c r="E835" s="1859"/>
      <c r="F835" s="1859"/>
      <c r="G835" s="678"/>
    </row>
    <row r="836" spans="1:9" ht="12.75" customHeight="1">
      <c r="A836" s="403"/>
      <c r="B836" s="403"/>
      <c r="C836" s="1744"/>
      <c r="D836" s="1859"/>
      <c r="E836" s="1859"/>
      <c r="F836" s="1859"/>
      <c r="G836" s="678"/>
    </row>
    <row r="837" spans="1:9" ht="12.75" customHeight="1">
      <c r="A837" s="403"/>
      <c r="B837" s="403"/>
      <c r="C837" s="1744"/>
      <c r="D837" s="1859"/>
      <c r="E837" s="1859"/>
      <c r="F837" s="1859"/>
      <c r="G837" s="678"/>
    </row>
    <row r="838" spans="1:9" ht="12.75" customHeight="1">
      <c r="A838" s="403"/>
      <c r="B838" s="403"/>
      <c r="C838" s="1744"/>
      <c r="D838" s="1721"/>
      <c r="E838" s="678"/>
      <c r="F838" s="678"/>
      <c r="G838" s="678"/>
    </row>
    <row r="839" spans="1:9" ht="12.75" customHeight="1">
      <c r="A839" s="403"/>
      <c r="B839" s="798" t="s">
        <v>316</v>
      </c>
      <c r="C839" s="1744"/>
      <c r="D839" s="1859" t="s">
        <v>2285</v>
      </c>
      <c r="E839" s="1859"/>
      <c r="F839" s="1859"/>
      <c r="G839" s="678"/>
      <c r="I839" s="1774" t="s">
        <v>2474</v>
      </c>
    </row>
    <row r="840" spans="1:9" ht="12.75" customHeight="1">
      <c r="A840" s="403"/>
      <c r="B840" s="403"/>
      <c r="C840" s="1744"/>
      <c r="D840" s="1859" t="s">
        <v>2286</v>
      </c>
      <c r="E840" s="1859"/>
      <c r="F840" s="1859"/>
      <c r="G840" s="678"/>
    </row>
    <row r="841" spans="1:9" ht="12.75" customHeight="1">
      <c r="A841" s="403"/>
      <c r="B841" s="403"/>
      <c r="C841" s="1744"/>
      <c r="D841" s="183" t="s">
        <v>2252</v>
      </c>
      <c r="E841" s="1989" t="s">
        <v>2287</v>
      </c>
      <c r="F841" s="1989"/>
      <c r="G841" s="678"/>
    </row>
    <row r="842" spans="1:9" ht="12.75" customHeight="1">
      <c r="A842" s="403"/>
      <c r="B842" s="403"/>
      <c r="C842" s="1744"/>
      <c r="D842" s="1721"/>
      <c r="E842" s="678"/>
      <c r="F842" s="678"/>
      <c r="G842" s="678"/>
    </row>
    <row r="843" spans="1:9" ht="12.75" customHeight="1">
      <c r="A843" s="403"/>
      <c r="B843" s="798" t="s">
        <v>316</v>
      </c>
      <c r="C843" s="1744"/>
      <c r="D843" s="1859" t="s">
        <v>2288</v>
      </c>
      <c r="E843" s="1859"/>
      <c r="F843" s="1859"/>
      <c r="G843" s="678"/>
      <c r="I843" s="1774" t="s">
        <v>2494</v>
      </c>
    </row>
    <row r="844" spans="1:9" ht="12.75" customHeight="1">
      <c r="A844" s="403"/>
      <c r="B844" s="403"/>
      <c r="C844" s="1744"/>
      <c r="D844" s="1859"/>
      <c r="E844" s="1859"/>
      <c r="F844" s="1859"/>
      <c r="G844" s="678"/>
    </row>
    <row r="845" spans="1:9" ht="12.75" customHeight="1">
      <c r="A845" s="403"/>
      <c r="B845" s="403"/>
      <c r="C845" s="1744"/>
      <c r="D845" s="1859"/>
      <c r="E845" s="1859"/>
      <c r="F845" s="1859"/>
      <c r="G845" s="678"/>
    </row>
    <row r="846" spans="1:9" ht="12.75" customHeight="1">
      <c r="A846" s="403"/>
      <c r="B846" s="403"/>
      <c r="C846" s="1744"/>
      <c r="D846" s="1859"/>
      <c r="E846" s="1859"/>
      <c r="F846" s="1859"/>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1" t="s">
        <v>2327</v>
      </c>
      <c r="E850" s="1881"/>
      <c r="F850" s="1881"/>
      <c r="G850" s="1739"/>
    </row>
    <row r="851" spans="1:9" ht="12.75" customHeight="1">
      <c r="A851" s="1742"/>
      <c r="B851" s="1742"/>
      <c r="C851" s="313"/>
      <c r="D851" s="1990" t="s">
        <v>2290</v>
      </c>
      <c r="E851" s="1990"/>
      <c r="F851" s="1990"/>
      <c r="G851" s="1739"/>
    </row>
    <row r="852" spans="1:9" ht="12.75" customHeight="1">
      <c r="A852" s="1742"/>
      <c r="B852" s="1742"/>
      <c r="C852" s="313"/>
      <c r="D852" s="1750"/>
      <c r="E852" s="1750"/>
      <c r="F852" s="1750"/>
      <c r="G852" s="1739"/>
    </row>
    <row r="853" spans="1:9" ht="12.75" customHeight="1">
      <c r="A853" s="714"/>
      <c r="B853" s="798" t="s">
        <v>316</v>
      </c>
      <c r="C853" s="556"/>
      <c r="D853" s="1882" t="s">
        <v>2291</v>
      </c>
      <c r="E853" s="1882"/>
      <c r="F853" s="1882"/>
      <c r="G853" s="1739"/>
      <c r="I853" s="1774" t="s">
        <v>2474</v>
      </c>
    </row>
    <row r="854" spans="1:9" ht="12.75" customHeight="1">
      <c r="A854" s="1742"/>
      <c r="B854" s="1742"/>
      <c r="C854" s="556"/>
      <c r="D854" s="5" t="s">
        <v>2252</v>
      </c>
      <c r="E854" s="1992" t="s">
        <v>2287</v>
      </c>
      <c r="F854" s="1992"/>
      <c r="G854" s="1739"/>
    </row>
    <row r="855" spans="1:9" ht="12.75" customHeight="1">
      <c r="A855" s="1742"/>
      <c r="B855" s="1742"/>
      <c r="C855" s="556"/>
      <c r="D855" s="1708"/>
      <c r="E855" s="1738"/>
      <c r="F855" s="1738"/>
      <c r="G855" s="1739"/>
    </row>
    <row r="856" spans="1:9" ht="12.75" customHeight="1">
      <c r="A856" s="714"/>
      <c r="B856" s="798" t="s">
        <v>316</v>
      </c>
      <c r="C856" s="556"/>
      <c r="D856" s="1857" t="s">
        <v>2292</v>
      </c>
      <c r="E856" s="1931"/>
      <c r="F856" s="1931"/>
      <c r="G856" s="678"/>
      <c r="I856" s="1774" t="s">
        <v>2494</v>
      </c>
    </row>
    <row r="857" spans="1:9" ht="12.75" customHeight="1">
      <c r="A857" s="1742"/>
      <c r="B857" s="1742"/>
      <c r="C857" s="556"/>
      <c r="D857" s="1931"/>
      <c r="E857" s="1931"/>
      <c r="F857" s="1931"/>
      <c r="G857" s="678"/>
    </row>
    <row r="858" spans="1:9" ht="12.75" customHeight="1">
      <c r="A858" s="1742"/>
      <c r="B858" s="1742"/>
      <c r="C858" s="556"/>
      <c r="D858" s="1708"/>
      <c r="E858" s="6"/>
      <c r="F858" s="6"/>
      <c r="G858" s="678"/>
    </row>
    <row r="859" spans="1:9" ht="12.75" customHeight="1">
      <c r="A859" s="556"/>
      <c r="B859" s="798" t="s">
        <v>316</v>
      </c>
      <c r="C859" s="557"/>
      <c r="D859" s="1993" t="s">
        <v>2293</v>
      </c>
      <c r="E859" s="1993"/>
      <c r="F859" s="1993"/>
      <c r="G859" s="1739"/>
    </row>
    <row r="860" spans="1:9" ht="12.75" customHeight="1">
      <c r="A860" s="556"/>
      <c r="B860" s="1751"/>
      <c r="C860" s="557"/>
      <c r="D860" s="1993"/>
      <c r="E860" s="1993"/>
      <c r="F860" s="1993"/>
      <c r="G860" s="1739"/>
    </row>
    <row r="861" spans="1:9" ht="12.75" customHeight="1">
      <c r="A861" s="714"/>
      <c r="B861" s="677"/>
      <c r="C861" s="556"/>
      <c r="D861" s="1859" t="s">
        <v>2284</v>
      </c>
      <c r="E861" s="1859"/>
      <c r="F861" s="1859"/>
      <c r="G861" s="1739"/>
    </row>
    <row r="862" spans="1:9" ht="12.75" customHeight="1">
      <c r="A862" s="714"/>
      <c r="B862" s="714"/>
      <c r="C862" s="556"/>
      <c r="D862" s="1859"/>
      <c r="E862" s="1859"/>
      <c r="F862" s="1859"/>
      <c r="G862" s="1739"/>
    </row>
    <row r="863" spans="1:9" ht="12.75" customHeight="1">
      <c r="A863" s="714"/>
      <c r="B863" s="714"/>
      <c r="C863" s="556"/>
      <c r="D863" s="1859"/>
      <c r="E863" s="1859"/>
      <c r="F863" s="1859"/>
      <c r="G863" s="1739"/>
    </row>
    <row r="864" spans="1:9" ht="12.75" customHeight="1">
      <c r="A864" s="714"/>
      <c r="B864" s="714"/>
      <c r="C864" s="556"/>
      <c r="D864" s="1859"/>
      <c r="E864" s="1859"/>
      <c r="F864" s="1859"/>
      <c r="G864" s="1739"/>
    </row>
    <row r="865" spans="1:9" ht="12.75" customHeight="1">
      <c r="A865" s="714"/>
      <c r="B865" s="714"/>
      <c r="C865" s="556"/>
      <c r="D865" s="1859"/>
      <c r="E865" s="1859"/>
      <c r="F865" s="1859"/>
      <c r="G865" s="1739"/>
    </row>
    <row r="866" spans="1:9" ht="12.75" customHeight="1">
      <c r="A866" s="714"/>
      <c r="B866" s="714"/>
      <c r="C866" s="556"/>
      <c r="D866" s="1859"/>
      <c r="E866" s="1859"/>
      <c r="F866" s="1859"/>
      <c r="G866" s="1739"/>
    </row>
    <row r="867" spans="1:9" ht="12.75" customHeight="1">
      <c r="A867" s="714"/>
      <c r="B867" s="714"/>
      <c r="C867" s="556"/>
      <c r="D867" s="1708"/>
      <c r="E867" s="1738"/>
      <c r="F867" s="1738"/>
      <c r="G867" s="1739"/>
    </row>
    <row r="868" spans="1:9" ht="12.75" customHeight="1">
      <c r="A868" s="714"/>
      <c r="B868" s="798" t="s">
        <v>316</v>
      </c>
      <c r="C868" s="556"/>
      <c r="D868" s="1886" t="s">
        <v>2285</v>
      </c>
      <c r="E868" s="1886"/>
      <c r="F868" s="1886"/>
      <c r="G868" s="1739"/>
      <c r="I868" s="1774" t="s">
        <v>2474</v>
      </c>
    </row>
    <row r="869" spans="1:9" ht="12.75" customHeight="1">
      <c r="A869" s="714"/>
      <c r="B869" s="714"/>
      <c r="C869" s="556"/>
      <c r="D869" s="1886" t="s">
        <v>2286</v>
      </c>
      <c r="E869" s="1886"/>
      <c r="F869" s="1886"/>
      <c r="G869" s="1739"/>
    </row>
    <row r="870" spans="1:9" ht="12.75" customHeight="1">
      <c r="A870" s="714"/>
      <c r="B870" s="714"/>
      <c r="C870" s="556"/>
      <c r="D870" s="5" t="s">
        <v>1504</v>
      </c>
      <c r="E870" s="1994" t="s">
        <v>2287</v>
      </c>
      <c r="F870" s="1994"/>
      <c r="G870" s="1739"/>
    </row>
    <row r="871" spans="1:9" ht="12.75" customHeight="1">
      <c r="A871" s="714"/>
      <c r="B871" s="714"/>
      <c r="C871" s="556"/>
      <c r="D871" s="1708"/>
      <c r="E871" s="1738"/>
      <c r="F871" s="1738"/>
      <c r="G871" s="1739"/>
    </row>
    <row r="872" spans="1:9" ht="12.75" customHeight="1">
      <c r="A872" s="714"/>
      <c r="B872" s="798" t="s">
        <v>316</v>
      </c>
      <c r="C872" s="556"/>
      <c r="D872" s="1857" t="s">
        <v>2288</v>
      </c>
      <c r="E872" s="1857"/>
      <c r="F872" s="1857"/>
      <c r="G872" s="1739"/>
      <c r="I872" s="1774" t="s">
        <v>2494</v>
      </c>
    </row>
    <row r="873" spans="1:9" ht="12.75" customHeight="1">
      <c r="A873" s="714"/>
      <c r="B873" s="714"/>
      <c r="C873" s="556"/>
      <c r="D873" s="1857"/>
      <c r="E873" s="1857"/>
      <c r="F873" s="1857"/>
      <c r="G873" s="1739"/>
    </row>
    <row r="874" spans="1:9" ht="12.75" customHeight="1">
      <c r="A874" s="714"/>
      <c r="B874" s="714"/>
      <c r="C874" s="556"/>
      <c r="D874" s="1857"/>
      <c r="E874" s="1857"/>
      <c r="F874" s="1857"/>
      <c r="G874" s="1739"/>
    </row>
    <row r="875" spans="1:9" ht="12.75" customHeight="1">
      <c r="A875" s="714"/>
      <c r="B875" s="714"/>
      <c r="C875" s="556"/>
      <c r="D875" s="1857"/>
      <c r="E875" s="1857"/>
      <c r="F875" s="1857"/>
      <c r="G875" s="1739"/>
    </row>
    <row r="876" spans="1:9" ht="12.75" customHeight="1">
      <c r="A876" s="1709"/>
      <c r="B876" s="1709"/>
      <c r="C876" s="1740"/>
      <c r="D876" s="1738"/>
      <c r="E876" s="1738"/>
      <c r="F876" s="1738"/>
      <c r="G876" s="1739"/>
    </row>
    <row r="877" spans="1:9" ht="12.75" customHeight="1">
      <c r="A877" s="1892" t="s">
        <v>2328</v>
      </c>
      <c r="B877" s="1892"/>
      <c r="C877" s="1892"/>
      <c r="D877" s="1892"/>
      <c r="E877" s="1892"/>
      <c r="F877" s="1892"/>
      <c r="G877" s="189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1" t="s">
        <v>2334</v>
      </c>
      <c r="E879" s="1901"/>
      <c r="F879" s="190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2615</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1" t="s">
        <v>2329</v>
      </c>
      <c r="E883" s="1901"/>
      <c r="F883" s="1901"/>
      <c r="G883" s="1739"/>
    </row>
    <row r="884" spans="1:9" ht="12.75" customHeight="1">
      <c r="A884" s="1714"/>
      <c r="B884" s="1714"/>
      <c r="C884" s="1746"/>
      <c r="D884" s="1882" t="s">
        <v>2294</v>
      </c>
      <c r="E884" s="1882"/>
      <c r="F884" s="1882"/>
      <c r="G884" s="1739"/>
    </row>
    <row r="885" spans="1:9" ht="12.75" customHeight="1">
      <c r="A885" s="1756"/>
      <c r="B885" s="1756"/>
      <c r="C885" s="1740"/>
      <c r="D885" s="5"/>
      <c r="E885" s="1738"/>
      <c r="F885" s="1738"/>
      <c r="G885" s="1739"/>
    </row>
    <row r="886" spans="1:9" ht="12.75" customHeight="1">
      <c r="A886" s="714"/>
      <c r="B886" s="798" t="s">
        <v>2615</v>
      </c>
      <c r="C886" s="556"/>
      <c r="D886" s="1857" t="s">
        <v>2298</v>
      </c>
      <c r="E886" s="1857"/>
      <c r="F886" s="1857"/>
      <c r="G886" s="678"/>
      <c r="I886" s="1774" t="s">
        <v>2458</v>
      </c>
    </row>
    <row r="887" spans="1:9" ht="12.75" customHeight="1">
      <c r="A887" s="1742"/>
      <c r="B887" s="1742"/>
      <c r="C887" s="556"/>
      <c r="D887" s="1857"/>
      <c r="E887" s="1857"/>
      <c r="F887" s="1857"/>
      <c r="G887" s="678"/>
    </row>
    <row r="888" spans="1:9" s="1772" customFormat="1" ht="12.75" customHeight="1">
      <c r="A888" s="1846"/>
      <c r="B888" s="1846"/>
      <c r="C888" s="1746"/>
      <c r="D888" s="1857" t="s">
        <v>2297</v>
      </c>
      <c r="E888" s="1857"/>
      <c r="F888" s="1857"/>
      <c r="G888" s="1739"/>
      <c r="I888" s="1774"/>
    </row>
    <row r="889" spans="1:9" s="1772" customFormat="1" ht="12.75" customHeight="1">
      <c r="A889" s="1846"/>
      <c r="B889" s="1846"/>
      <c r="C889" s="1746"/>
      <c r="D889" s="1857"/>
      <c r="E889" s="1857"/>
      <c r="F889" s="1857"/>
      <c r="G889" s="1739"/>
      <c r="I889" s="1774"/>
    </row>
    <row r="890" spans="1:9" ht="12.75" customHeight="1">
      <c r="A890" s="1714"/>
      <c r="B890" s="1714"/>
      <c r="C890" s="1746"/>
      <c r="D890" s="6"/>
      <c r="E890" s="6"/>
      <c r="F890" s="1738"/>
      <c r="G890" s="1739"/>
    </row>
    <row r="891" spans="1:9" ht="12.75" customHeight="1">
      <c r="A891" s="403"/>
      <c r="B891" s="798" t="s">
        <v>2615</v>
      </c>
      <c r="C891" s="486"/>
      <c r="D891" s="1989" t="s">
        <v>2295</v>
      </c>
      <c r="E891" s="1989"/>
      <c r="F891" s="1989"/>
      <c r="G891" s="1739"/>
      <c r="I891" s="1774" t="s">
        <v>2457</v>
      </c>
    </row>
    <row r="892" spans="1:9" ht="12.75" customHeight="1">
      <c r="A892" s="403"/>
      <c r="B892" s="403"/>
      <c r="C892" s="486"/>
      <c r="D892" s="1989"/>
      <c r="E892" s="1989"/>
      <c r="F892" s="1989"/>
      <c r="G892" s="1739"/>
    </row>
    <row r="893" spans="1:9" ht="12.75" customHeight="1">
      <c r="A893" s="403"/>
      <c r="B893" s="403"/>
      <c r="C893" s="486"/>
      <c r="D893" s="1989"/>
      <c r="E893" s="1989"/>
      <c r="F893" s="1989"/>
      <c r="G893" s="1739"/>
    </row>
    <row r="894" spans="1:9" s="1772" customFormat="1" ht="12.75" customHeight="1">
      <c r="A894" s="403"/>
      <c r="B894" s="403"/>
      <c r="C894" s="486"/>
      <c r="D894" s="1989"/>
      <c r="E894" s="1989"/>
      <c r="F894" s="1989"/>
      <c r="G894" s="1739"/>
      <c r="I894" s="1774"/>
    </row>
    <row r="895" spans="1:9" ht="12.75" customHeight="1">
      <c r="A895" s="403"/>
      <c r="B895" s="403"/>
      <c r="C895" s="486"/>
      <c r="D895" s="1989"/>
      <c r="E895" s="1989"/>
      <c r="F895" s="1989"/>
      <c r="G895" s="1739"/>
    </row>
    <row r="896" spans="1:9" ht="12.75" customHeight="1">
      <c r="A896" s="487"/>
      <c r="B896" s="487"/>
      <c r="C896" s="486"/>
      <c r="D896" s="1989"/>
      <c r="E896" s="1989"/>
      <c r="F896" s="1989"/>
      <c r="G896" s="1739"/>
    </row>
    <row r="897" spans="1:9" ht="12.75" customHeight="1">
      <c r="A897" s="487"/>
      <c r="B897" s="487"/>
      <c r="C897" s="486"/>
      <c r="D897" s="1989"/>
      <c r="E897" s="1989"/>
      <c r="F897" s="1989"/>
      <c r="G897" s="1739"/>
    </row>
    <row r="898" spans="1:9" ht="12.75" customHeight="1">
      <c r="A898" s="487"/>
      <c r="B898" s="487"/>
      <c r="C898" s="486"/>
      <c r="D898" s="1989"/>
      <c r="E898" s="1989"/>
      <c r="F898" s="1989"/>
      <c r="G898" s="1739"/>
    </row>
    <row r="899" spans="1:9" s="1772" customFormat="1" ht="12.75" customHeight="1">
      <c r="A899" s="487"/>
      <c r="B899" s="487"/>
      <c r="C899" s="486"/>
      <c r="D899" s="1847"/>
      <c r="E899" s="1847"/>
      <c r="F899" s="1847"/>
      <c r="G899" s="1739"/>
      <c r="I899" s="1774"/>
    </row>
    <row r="900" spans="1:9" ht="12.75" customHeight="1">
      <c r="A900" s="1756"/>
      <c r="B900" s="798" t="s">
        <v>2616</v>
      </c>
      <c r="C900" s="1740"/>
      <c r="D900" s="1857" t="s">
        <v>2299</v>
      </c>
      <c r="E900" s="1857"/>
      <c r="F900" s="1857"/>
      <c r="G900" s="1739"/>
    </row>
    <row r="901" spans="1:9" ht="12.75" customHeight="1">
      <c r="A901" s="1756"/>
      <c r="B901" s="1756"/>
      <c r="C901" s="1740"/>
      <c r="D901" s="1857"/>
      <c r="E901" s="1857"/>
      <c r="F901" s="1857"/>
      <c r="G901" s="1739"/>
    </row>
    <row r="902" spans="1:9" ht="12.75" customHeight="1">
      <c r="A902" s="1756"/>
      <c r="B902" s="1756"/>
      <c r="C902" s="1740"/>
      <c r="D902" s="1738"/>
      <c r="E902" s="1738"/>
      <c r="F902" s="1738"/>
      <c r="G902" s="1739"/>
    </row>
    <row r="903" spans="1:9" ht="12.75" customHeight="1">
      <c r="A903" s="1756"/>
      <c r="B903" s="798" t="s">
        <v>2616</v>
      </c>
      <c r="C903" s="1740"/>
      <c r="D903" s="1915" t="s">
        <v>2300</v>
      </c>
      <c r="E903" s="1915"/>
      <c r="F903" s="1915"/>
      <c r="G903" s="1739"/>
    </row>
    <row r="904" spans="1:9" ht="12.75" customHeight="1">
      <c r="A904" s="1756"/>
      <c r="B904" s="1756"/>
      <c r="C904" s="1740"/>
      <c r="D904" s="1915"/>
      <c r="E904" s="1915"/>
      <c r="F904" s="1915"/>
      <c r="G904" s="1739"/>
    </row>
    <row r="905" spans="1:9" ht="12.75" customHeight="1">
      <c r="A905" s="1756"/>
      <c r="B905" s="1756"/>
      <c r="C905" s="1740"/>
      <c r="D905" s="1915"/>
      <c r="E905" s="1915"/>
      <c r="F905" s="1915"/>
      <c r="G905" s="1739"/>
    </row>
    <row r="906" spans="1:9" ht="12.75" customHeight="1">
      <c r="A906" s="1756"/>
      <c r="B906" s="1756"/>
      <c r="C906" s="1740"/>
      <c r="D906" s="1915"/>
      <c r="E906" s="1915"/>
      <c r="F906" s="1915"/>
      <c r="G906" s="1739"/>
    </row>
    <row r="907" spans="1:9" ht="12.75" customHeight="1">
      <c r="A907" s="1756"/>
      <c r="B907" s="1756"/>
      <c r="C907" s="1740"/>
      <c r="D907" s="1708"/>
      <c r="E907" s="1738"/>
      <c r="F907" s="1738"/>
      <c r="G907" s="1739"/>
    </row>
    <row r="908" spans="1:9" ht="12.75" customHeight="1">
      <c r="A908" s="1756"/>
      <c r="B908" s="798" t="s">
        <v>2616</v>
      </c>
      <c r="C908" s="1740"/>
      <c r="D908" s="1882" t="s">
        <v>2301</v>
      </c>
      <c r="E908" s="1882"/>
      <c r="F908" s="1882"/>
      <c r="G908" s="1739"/>
    </row>
    <row r="909" spans="1:9" ht="12.75" customHeight="1">
      <c r="A909" s="1756"/>
      <c r="B909" s="1756"/>
      <c r="C909" s="1740"/>
      <c r="D909" s="1708"/>
      <c r="E909" s="1738"/>
      <c r="F909" s="1738"/>
      <c r="G909" s="1739"/>
    </row>
    <row r="910" spans="1:9" ht="12.75" customHeight="1">
      <c r="A910" s="1756"/>
      <c r="B910" s="798" t="s">
        <v>2616</v>
      </c>
      <c r="C910" s="1740"/>
      <c r="D910" s="1882" t="s">
        <v>2302</v>
      </c>
      <c r="E910" s="1882"/>
      <c r="F910" s="1882"/>
      <c r="G910" s="1739"/>
    </row>
    <row r="911" spans="1:9" ht="12.75" customHeight="1">
      <c r="A911" s="487"/>
      <c r="B911" s="487"/>
      <c r="C911" s="486"/>
      <c r="D911" s="183"/>
      <c r="E911" s="678"/>
      <c r="F911" s="1739"/>
      <c r="G911" s="1739"/>
    </row>
    <row r="912" spans="1:9" ht="12.75" customHeight="1">
      <c r="A912" s="1752"/>
      <c r="B912" s="798" t="s">
        <v>2616</v>
      </c>
      <c r="C912" s="1753"/>
      <c r="D912" s="1989" t="s">
        <v>2296</v>
      </c>
      <c r="E912" s="1989"/>
      <c r="F912" s="1989"/>
      <c r="G912" s="1754"/>
      <c r="I912" s="1774" t="s">
        <v>2509</v>
      </c>
    </row>
    <row r="913" spans="1:9" ht="12.75" customHeight="1">
      <c r="A913" s="1752"/>
      <c r="B913" s="1752"/>
      <c r="C913" s="1753"/>
      <c r="D913" s="1989"/>
      <c r="E913" s="1989"/>
      <c r="F913" s="1989"/>
      <c r="G913" s="1754"/>
    </row>
    <row r="914" spans="1:9" ht="12.75" customHeight="1">
      <c r="A914" s="1752"/>
      <c r="B914" s="1752"/>
      <c r="C914" s="1753"/>
      <c r="D914" s="1989"/>
      <c r="E914" s="1989"/>
      <c r="F914" s="1989"/>
      <c r="G914" s="1754"/>
    </row>
    <row r="915" spans="1:9" ht="12.75" customHeight="1">
      <c r="A915" s="1752"/>
      <c r="B915" s="1752"/>
      <c r="C915" s="1753"/>
      <c r="D915" s="1989"/>
      <c r="E915" s="1989"/>
      <c r="F915" s="1989"/>
      <c r="G915" s="1754"/>
    </row>
    <row r="916" spans="1:9" ht="12.75" customHeight="1">
      <c r="A916" s="1752"/>
      <c r="B916" s="1752"/>
      <c r="C916" s="1753"/>
      <c r="D916" s="1989"/>
      <c r="E916" s="1989"/>
      <c r="F916" s="1989"/>
      <c r="G916" s="1754"/>
    </row>
    <row r="917" spans="1:9" ht="12.75" customHeight="1">
      <c r="A917" s="1752"/>
      <c r="B917" s="1752"/>
      <c r="C917" s="1753"/>
      <c r="D917" s="1989"/>
      <c r="E917" s="1989"/>
      <c r="F917" s="1989"/>
      <c r="G917" s="1754"/>
    </row>
    <row r="918" spans="1:9" ht="12.75" customHeight="1">
      <c r="A918" s="1752"/>
      <c r="B918" s="1752"/>
      <c r="C918" s="1753"/>
      <c r="D918" s="1989"/>
      <c r="E918" s="1989"/>
      <c r="F918" s="1989"/>
      <c r="G918" s="1754"/>
    </row>
    <row r="919" spans="1:9" ht="12.75" customHeight="1">
      <c r="A919" s="1752"/>
      <c r="B919" s="1752"/>
      <c r="C919" s="1753"/>
      <c r="D919" s="1989"/>
      <c r="E919" s="1989"/>
      <c r="F919" s="1989"/>
      <c r="G919" s="1754"/>
    </row>
    <row r="920" spans="1:9" ht="12.75" customHeight="1">
      <c r="A920" s="1752"/>
      <c r="B920" s="1752"/>
      <c r="C920" s="1753"/>
      <c r="D920" s="1989"/>
      <c r="E920" s="1989"/>
      <c r="F920" s="1989"/>
      <c r="G920" s="1754"/>
    </row>
    <row r="921" spans="1:9" ht="12.75" customHeight="1">
      <c r="A921" s="487"/>
      <c r="B921" s="487"/>
      <c r="C921" s="486"/>
      <c r="D921" s="183"/>
      <c r="E921" s="678"/>
      <c r="F921" s="1739"/>
      <c r="G921" s="1739"/>
    </row>
    <row r="922" spans="1:9" ht="12.75" customHeight="1">
      <c r="A922" s="403"/>
      <c r="B922" s="798" t="s">
        <v>316</v>
      </c>
      <c r="C922" s="486"/>
      <c r="D922" s="1991" t="s">
        <v>2512</v>
      </c>
      <c r="E922" s="1991"/>
      <c r="F922" s="1991"/>
      <c r="G922" s="1739"/>
      <c r="I922" s="1774" t="s">
        <v>2509</v>
      </c>
    </row>
    <row r="923" spans="1:9" ht="12.75" customHeight="1">
      <c r="A923" s="403"/>
      <c r="B923" s="403"/>
      <c r="C923" s="486"/>
      <c r="D923" s="1991"/>
      <c r="E923" s="1991"/>
      <c r="F923" s="1991"/>
      <c r="G923" s="1739"/>
    </row>
    <row r="924" spans="1:9" ht="12.75" customHeight="1">
      <c r="A924" s="403"/>
      <c r="B924" s="403"/>
      <c r="C924" s="486"/>
      <c r="D924" s="1991"/>
      <c r="E924" s="1991"/>
      <c r="F924" s="1991"/>
      <c r="G924" s="1739"/>
    </row>
    <row r="925" spans="1:9" ht="12.75" customHeight="1">
      <c r="A925" s="403"/>
      <c r="B925" s="403"/>
      <c r="C925" s="486"/>
      <c r="D925" s="1991"/>
      <c r="E925" s="1991"/>
      <c r="F925" s="1991"/>
      <c r="G925" s="1739"/>
    </row>
    <row r="926" spans="1:9" ht="12.75" customHeight="1">
      <c r="A926" s="403"/>
      <c r="B926" s="403"/>
      <c r="C926" s="486"/>
      <c r="D926" s="1991"/>
      <c r="E926" s="1991"/>
      <c r="F926" s="1991"/>
      <c r="G926" s="1739"/>
    </row>
    <row r="927" spans="1:9" ht="12.75" customHeight="1">
      <c r="A927" s="403"/>
      <c r="B927" s="403"/>
      <c r="C927" s="486"/>
      <c r="D927" s="1991"/>
      <c r="E927" s="1991"/>
      <c r="F927" s="1991"/>
      <c r="G927" s="1739"/>
    </row>
    <row r="928" spans="1:9" ht="12.75" customHeight="1">
      <c r="A928" s="403"/>
      <c r="B928" s="403"/>
      <c r="C928" s="486"/>
      <c r="D928" s="1991"/>
      <c r="E928" s="1991"/>
      <c r="F928" s="199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7" t="s">
        <v>2510</v>
      </c>
      <c r="E930" s="1917"/>
      <c r="F930" s="1917"/>
      <c r="G930" s="1739"/>
      <c r="I930" s="1774"/>
    </row>
    <row r="931" spans="1:9" s="1772" customFormat="1" ht="12.75" customHeight="1">
      <c r="A931" s="403"/>
      <c r="B931" s="403"/>
      <c r="C931" s="486"/>
      <c r="D931" s="1917"/>
      <c r="E931" s="1917"/>
      <c r="F931" s="1917"/>
      <c r="G931" s="1739"/>
      <c r="I931" s="1774"/>
    </row>
    <row r="932" spans="1:9" s="1772" customFormat="1" ht="12.75" customHeight="1">
      <c r="A932" s="403"/>
      <c r="B932" s="403"/>
      <c r="C932" s="486"/>
      <c r="D932" s="1917"/>
      <c r="E932" s="1917"/>
      <c r="F932" s="1917"/>
      <c r="G932" s="1739"/>
      <c r="I932" s="1774"/>
    </row>
    <row r="933" spans="1:9" s="1772" customFormat="1" ht="12.75" customHeight="1">
      <c r="A933" s="403"/>
      <c r="B933" s="403"/>
      <c r="C933" s="486"/>
      <c r="D933" s="1917"/>
      <c r="E933" s="1917"/>
      <c r="F933" s="1917"/>
      <c r="G933" s="1739"/>
      <c r="I933" s="1774"/>
    </row>
    <row r="934" spans="1:9" s="1772" customFormat="1" ht="12.75" customHeight="1">
      <c r="A934" s="403"/>
      <c r="B934" s="403"/>
      <c r="C934" s="486"/>
      <c r="D934" s="1917"/>
      <c r="E934" s="1917"/>
      <c r="F934" s="1917"/>
      <c r="G934" s="1739"/>
      <c r="I934" s="1774"/>
    </row>
    <row r="935" spans="1:9" s="1772" customFormat="1" ht="12.75" customHeight="1">
      <c r="A935" s="403"/>
      <c r="B935" s="403"/>
      <c r="C935" s="486"/>
      <c r="D935" s="1917"/>
      <c r="E935" s="1917"/>
      <c r="F935" s="1917"/>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5" t="s">
        <v>2303</v>
      </c>
      <c r="E937" s="1995"/>
      <c r="F937" s="1995"/>
      <c r="G937" s="1739"/>
    </row>
    <row r="938" spans="1:9" ht="12.75" customHeight="1">
      <c r="A938" s="1756"/>
      <c r="B938" s="1756"/>
      <c r="C938" s="1740"/>
      <c r="D938" s="1995"/>
      <c r="E938" s="1995"/>
      <c r="F938" s="1995"/>
      <c r="G938" s="1739"/>
    </row>
    <row r="939" spans="1:9" ht="12.75" customHeight="1">
      <c r="A939" s="1756"/>
      <c r="B939" s="1756"/>
      <c r="C939" s="1740"/>
      <c r="D939" s="1995"/>
      <c r="E939" s="1995"/>
      <c r="F939" s="199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89" t="s">
        <v>2511</v>
      </c>
      <c r="E942" s="1989"/>
      <c r="F942" s="1989"/>
      <c r="G942" s="1739"/>
      <c r="I942" s="1774" t="s">
        <v>2509</v>
      </c>
    </row>
    <row r="943" spans="1:9" ht="12.75" customHeight="1">
      <c r="A943" s="403"/>
      <c r="B943" s="403"/>
      <c r="C943" s="486"/>
      <c r="D943" s="1989"/>
      <c r="E943" s="1989"/>
      <c r="F943" s="1989"/>
      <c r="G943" s="1739"/>
    </row>
    <row r="944" spans="1:9" ht="12.75" customHeight="1">
      <c r="A944" s="403"/>
      <c r="B944" s="403"/>
      <c r="C944" s="486"/>
      <c r="D944" s="1989"/>
      <c r="E944" s="1989"/>
      <c r="F944" s="1989"/>
      <c r="G944" s="1739"/>
    </row>
    <row r="945" spans="1:9" ht="12.75" customHeight="1">
      <c r="A945" s="403"/>
      <c r="B945" s="403"/>
      <c r="C945" s="486"/>
      <c r="D945" s="1989"/>
      <c r="E945" s="1989"/>
      <c r="F945" s="1989"/>
      <c r="G945" s="1739"/>
    </row>
    <row r="946" spans="1:9" ht="12.75" customHeight="1">
      <c r="A946" s="1758"/>
      <c r="B946" s="1758"/>
      <c r="C946" s="1744"/>
      <c r="D946" s="1705"/>
      <c r="E946" s="1705"/>
      <c r="F946" s="1705"/>
      <c r="G946" s="1705"/>
    </row>
    <row r="947" spans="1:9" ht="12.75" customHeight="1">
      <c r="A947" s="1742"/>
      <c r="B947" s="1742"/>
      <c r="C947" s="556"/>
      <c r="D947" s="1881" t="s">
        <v>2304</v>
      </c>
      <c r="E947" s="1881"/>
      <c r="F947" s="1881"/>
      <c r="G947" s="678"/>
    </row>
    <row r="948" spans="1:9" ht="12.75" customHeight="1">
      <c r="A948" s="714"/>
      <c r="B948" s="798" t="s">
        <v>316</v>
      </c>
      <c r="C948" s="556"/>
      <c r="D948" s="1882" t="s">
        <v>2330</v>
      </c>
      <c r="E948" s="1882"/>
      <c r="F948" s="1882"/>
      <c r="G948" s="678"/>
      <c r="I948" s="1774" t="s">
        <v>2509</v>
      </c>
    </row>
    <row r="949" spans="1:9" ht="12.75" customHeight="1">
      <c r="A949" s="1742"/>
      <c r="B949" s="1742"/>
      <c r="C949" s="556"/>
      <c r="D949" s="6"/>
      <c r="E949" s="6"/>
      <c r="F949" s="6"/>
      <c r="G949" s="678"/>
    </row>
    <row r="950" spans="1:9" ht="12.75" customHeight="1">
      <c r="A950" s="1742"/>
      <c r="B950" s="1742"/>
      <c r="C950" s="556"/>
      <c r="D950" s="1881" t="s">
        <v>2305</v>
      </c>
      <c r="E950" s="1881"/>
      <c r="F950" s="1881"/>
      <c r="G950" s="677"/>
    </row>
    <row r="951" spans="1:9" ht="12.75" customHeight="1">
      <c r="A951" s="714"/>
      <c r="B951" s="798" t="s">
        <v>316</v>
      </c>
      <c r="C951" s="556"/>
      <c r="D951" s="1857" t="s">
        <v>2306</v>
      </c>
      <c r="E951" s="1857"/>
      <c r="F951" s="1857"/>
      <c r="G951" s="677"/>
      <c r="I951" s="1774" t="s">
        <v>2509</v>
      </c>
    </row>
    <row r="952" spans="1:9" ht="12.75" customHeight="1">
      <c r="A952" s="714"/>
      <c r="B952" s="714"/>
      <c r="C952" s="556"/>
      <c r="D952" s="1857"/>
      <c r="E952" s="1857"/>
      <c r="F952" s="1857"/>
      <c r="G952" s="677"/>
    </row>
    <row r="953" spans="1:9" ht="12.75" customHeight="1">
      <c r="A953" s="714"/>
      <c r="B953" s="714"/>
      <c r="C953" s="556"/>
      <c r="D953" s="1857"/>
      <c r="E953" s="1857"/>
      <c r="F953" s="1857"/>
      <c r="G953" s="677"/>
    </row>
    <row r="954" spans="1:9" ht="12.75" customHeight="1">
      <c r="A954" s="714"/>
      <c r="B954" s="714"/>
      <c r="C954" s="556"/>
      <c r="D954" s="1857"/>
      <c r="E954" s="1857"/>
      <c r="F954" s="1857"/>
      <c r="G954" s="677"/>
    </row>
    <row r="955" spans="1:9" ht="12.75" customHeight="1">
      <c r="A955" s="714"/>
      <c r="B955" s="714"/>
      <c r="C955" s="556"/>
      <c r="D955" s="1857"/>
      <c r="E955" s="1857"/>
      <c r="F955" s="1857"/>
      <c r="G955" s="677"/>
    </row>
    <row r="956" spans="1:9" ht="12.75" customHeight="1">
      <c r="A956" s="714"/>
      <c r="B956" s="714"/>
      <c r="C956" s="556"/>
      <c r="D956" s="1857"/>
      <c r="E956" s="1857"/>
      <c r="F956" s="1857"/>
      <c r="G956" s="677"/>
    </row>
    <row r="957" spans="1:9" ht="12.75" customHeight="1">
      <c r="A957" s="714"/>
      <c r="B957" s="714"/>
      <c r="C957" s="556"/>
      <c r="D957" s="1857"/>
      <c r="E957" s="1857"/>
      <c r="F957" s="1857"/>
      <c r="G957" s="677"/>
    </row>
    <row r="958" spans="1:9" ht="12.75" customHeight="1">
      <c r="A958" s="714"/>
      <c r="B958" s="714"/>
      <c r="C958" s="556"/>
      <c r="D958" s="1857"/>
      <c r="E958" s="1857"/>
      <c r="F958" s="1857"/>
      <c r="G958" s="677"/>
    </row>
    <row r="959" spans="1:9" ht="12.75" customHeight="1">
      <c r="A959" s="714"/>
      <c r="B959" s="714"/>
      <c r="C959" s="556"/>
      <c r="D959" s="1857"/>
      <c r="E959" s="1857"/>
      <c r="F959" s="1857"/>
      <c r="G959" s="677"/>
    </row>
    <row r="960" spans="1:9" ht="12.75" customHeight="1">
      <c r="A960" s="714"/>
      <c r="B960" s="714"/>
      <c r="C960" s="556"/>
      <c r="D960" s="1857"/>
      <c r="E960" s="1857"/>
      <c r="F960" s="1857"/>
      <c r="G960" s="677"/>
    </row>
    <row r="961" spans="1:9" ht="12.75" customHeight="1">
      <c r="A961" s="714"/>
      <c r="B961" s="714"/>
      <c r="C961" s="556"/>
      <c r="D961" s="1857"/>
      <c r="E961" s="1857"/>
      <c r="F961" s="1857"/>
      <c r="G961" s="677"/>
    </row>
    <row r="962" spans="1:9" ht="12.75" customHeight="1">
      <c r="A962" s="714"/>
      <c r="B962" s="714"/>
      <c r="C962" s="556"/>
      <c r="D962" s="1857"/>
      <c r="E962" s="1857"/>
      <c r="F962" s="1857"/>
      <c r="G962" s="677"/>
    </row>
    <row r="963" spans="1:9" s="1772" customFormat="1" ht="12.75" customHeight="1">
      <c r="A963" s="714"/>
      <c r="B963" s="714"/>
      <c r="C963" s="556"/>
      <c r="D963" s="1857"/>
      <c r="E963" s="1857"/>
      <c r="F963" s="1857"/>
      <c r="G963" s="677"/>
      <c r="I963" s="1774"/>
    </row>
    <row r="964" spans="1:9" ht="12.75" customHeight="1">
      <c r="A964" s="714"/>
      <c r="B964" s="714"/>
      <c r="C964" s="556"/>
      <c r="D964" s="1857"/>
      <c r="E964" s="1857"/>
      <c r="F964" s="1857"/>
      <c r="G964" s="677"/>
    </row>
    <row r="965" spans="1:9" ht="12.75" customHeight="1">
      <c r="A965" s="714"/>
      <c r="B965" s="714"/>
      <c r="C965" s="556"/>
      <c r="D965" s="1857"/>
      <c r="E965" s="1857"/>
      <c r="F965" s="1857"/>
      <c r="G965" s="678"/>
    </row>
    <row r="966" spans="1:9" ht="12.75" customHeight="1">
      <c r="A966" s="1742"/>
      <c r="B966" s="1742"/>
      <c r="C966" s="556"/>
      <c r="D966" s="6"/>
      <c r="E966" s="6"/>
      <c r="F966" s="6"/>
      <c r="G966" s="678"/>
    </row>
    <row r="967" spans="1:9" ht="12.75" customHeight="1">
      <c r="A967" s="1892" t="s">
        <v>2307</v>
      </c>
      <c r="B967" s="1892"/>
      <c r="C967" s="1892"/>
      <c r="D967" s="1892"/>
      <c r="E967" s="1892"/>
      <c r="F967" s="1892"/>
      <c r="G967" s="1892"/>
      <c r="H967" s="1853"/>
      <c r="I967" s="1854"/>
    </row>
    <row r="968" spans="1:9" ht="12.75" customHeight="1">
      <c r="A968" s="1709"/>
      <c r="B968" s="1709"/>
      <c r="C968" s="556"/>
      <c r="D968" s="6"/>
      <c r="E968" s="6"/>
      <c r="F968" s="6"/>
      <c r="G968" s="678"/>
    </row>
    <row r="969" spans="1:9" ht="12.75" customHeight="1">
      <c r="A969" s="1742"/>
      <c r="B969" s="1742"/>
      <c r="C969" s="1740"/>
      <c r="D969" s="1881" t="s">
        <v>2331</v>
      </c>
      <c r="E969" s="1881"/>
      <c r="F969" s="1881"/>
      <c r="G969" s="678"/>
    </row>
    <row r="970" spans="1:9" ht="12.75" customHeight="1">
      <c r="A970" s="1714"/>
      <c r="B970" s="1714"/>
      <c r="C970" s="1746"/>
      <c r="D970" s="1882" t="s">
        <v>2308</v>
      </c>
      <c r="E970" s="1882"/>
      <c r="F970" s="1882"/>
      <c r="G970" s="678"/>
    </row>
    <row r="971" spans="1:9" ht="12.75" customHeight="1">
      <c r="A971" s="1714"/>
      <c r="B971" s="1714"/>
      <c r="C971" s="1746"/>
      <c r="D971" s="6"/>
      <c r="E971" s="6"/>
      <c r="F971" s="1738"/>
      <c r="G971" s="677"/>
    </row>
    <row r="972" spans="1:9" ht="12.75" customHeight="1">
      <c r="A972" s="1742"/>
      <c r="B972" s="798" t="s">
        <v>316</v>
      </c>
      <c r="C972" s="556"/>
      <c r="D972" s="1861" t="s">
        <v>2309</v>
      </c>
      <c r="E972" s="1861"/>
      <c r="F972" s="1861"/>
      <c r="G972" s="677"/>
      <c r="I972" s="1774" t="s">
        <v>2487</v>
      </c>
    </row>
    <row r="973" spans="1:9" ht="12.75" customHeight="1">
      <c r="A973" s="1742"/>
      <c r="B973" s="1742"/>
      <c r="C973" s="556"/>
      <c r="D973" s="1861"/>
      <c r="E973" s="1861"/>
      <c r="F973" s="1861"/>
      <c r="G973" s="677"/>
    </row>
    <row r="974" spans="1:9" ht="12.75" customHeight="1">
      <c r="A974" s="1742"/>
      <c r="B974" s="1742"/>
      <c r="C974" s="556"/>
      <c r="D974" s="1861"/>
      <c r="E974" s="1861"/>
      <c r="F974" s="1861"/>
      <c r="G974" s="677"/>
    </row>
    <row r="975" spans="1:9" ht="12.75" customHeight="1">
      <c r="A975" s="1742"/>
      <c r="B975" s="1742"/>
      <c r="C975" s="556"/>
      <c r="D975" s="1861"/>
      <c r="E975" s="1861"/>
      <c r="F975" s="1861"/>
      <c r="G975" s="677"/>
    </row>
    <row r="976" spans="1:9" ht="12.75" customHeight="1">
      <c r="A976" s="1726"/>
      <c r="B976" s="1726"/>
      <c r="C976" s="557"/>
      <c r="D976" s="1861"/>
      <c r="E976" s="1861"/>
      <c r="F976" s="1861"/>
      <c r="G976" s="677"/>
    </row>
    <row r="977" spans="1:7" ht="12.75" customHeight="1">
      <c r="A977" s="1726"/>
      <c r="B977" s="1726"/>
      <c r="C977" s="557"/>
      <c r="D977" s="1861"/>
      <c r="E977" s="1861"/>
      <c r="F977" s="1861"/>
      <c r="G977" s="677"/>
    </row>
    <row r="978" spans="1:7" ht="12.75" customHeight="1">
      <c r="A978" s="720"/>
      <c r="B978" s="720"/>
      <c r="C978" s="313"/>
      <c r="D978" s="1861"/>
      <c r="E978" s="1861"/>
      <c r="F978" s="1861"/>
      <c r="G978" s="677"/>
    </row>
    <row r="979" spans="1:7" ht="12.75" customHeight="1">
      <c r="A979" s="720"/>
      <c r="B979" s="720"/>
      <c r="C979" s="313"/>
      <c r="D979" s="1861"/>
      <c r="E979" s="1861"/>
      <c r="F979" s="1861"/>
      <c r="G979" s="677"/>
    </row>
    <row r="980" spans="1:7" ht="12.75" customHeight="1">
      <c r="A980" s="720"/>
      <c r="B980" s="720"/>
      <c r="C980" s="313"/>
      <c r="D980" s="1706"/>
      <c r="E980" s="1706"/>
      <c r="F980" s="1706"/>
      <c r="G980" s="677"/>
    </row>
    <row r="981" spans="1:7" ht="12.75" customHeight="1">
      <c r="A981" s="720"/>
      <c r="B981" s="798" t="s">
        <v>316</v>
      </c>
      <c r="C981" s="313"/>
      <c r="D981" s="1859" t="s">
        <v>2310</v>
      </c>
      <c r="E981" s="1859"/>
      <c r="F981" s="1859"/>
      <c r="G981" s="677"/>
    </row>
    <row r="982" spans="1:7" ht="12.75" customHeight="1">
      <c r="A982" s="720"/>
      <c r="B982" s="720"/>
      <c r="C982" s="313"/>
      <c r="D982" s="1859"/>
      <c r="E982" s="1859"/>
      <c r="F982" s="1859"/>
      <c r="G982" s="677"/>
    </row>
    <row r="983" spans="1:7" ht="12.75" customHeight="1">
      <c r="A983" s="720"/>
      <c r="B983" s="720"/>
      <c r="C983" s="313"/>
      <c r="D983" s="1859"/>
      <c r="E983" s="1859"/>
      <c r="F983" s="1859"/>
      <c r="G983" s="677"/>
    </row>
    <row r="984" spans="1:7" ht="12.75" customHeight="1">
      <c r="A984" s="720"/>
      <c r="B984" s="720"/>
      <c r="C984" s="313"/>
      <c r="D984" s="1859"/>
      <c r="E984" s="1859"/>
      <c r="F984" s="1859"/>
      <c r="G984" s="677"/>
    </row>
    <row r="985" spans="1:7" ht="12.75" customHeight="1">
      <c r="A985" s="720"/>
      <c r="B985" s="720"/>
      <c r="C985" s="313"/>
      <c r="D985" s="1704"/>
      <c r="E985" s="1704"/>
      <c r="F985" s="1704"/>
      <c r="G985" s="677"/>
    </row>
    <row r="986" spans="1:7" ht="12.75" customHeight="1">
      <c r="A986" s="720"/>
      <c r="B986" s="798" t="s">
        <v>316</v>
      </c>
      <c r="C986" s="313"/>
      <c r="D986" s="1859" t="s">
        <v>2311</v>
      </c>
      <c r="E986" s="1859"/>
      <c r="F986" s="1859"/>
      <c r="G986" s="677"/>
    </row>
    <row r="987" spans="1:7" ht="12.75" customHeight="1">
      <c r="A987" s="720"/>
      <c r="B987" s="720"/>
      <c r="C987" s="313"/>
      <c r="D987" s="1859"/>
      <c r="E987" s="1859"/>
      <c r="F987" s="1859"/>
      <c r="G987" s="677"/>
    </row>
    <row r="988" spans="1:7" ht="12.75" customHeight="1">
      <c r="A988" s="720"/>
      <c r="B988" s="720"/>
      <c r="C988" s="313"/>
      <c r="D988" s="1704"/>
      <c r="E988" s="1704"/>
      <c r="F988" s="1704"/>
      <c r="G988" s="677"/>
    </row>
    <row r="989" spans="1:7" ht="12.75" customHeight="1">
      <c r="A989" s="714"/>
      <c r="B989" s="798" t="s">
        <v>316</v>
      </c>
      <c r="C989" s="556"/>
      <c r="D989" s="1882" t="s">
        <v>2312</v>
      </c>
      <c r="E989" s="1882"/>
      <c r="F989" s="1882"/>
      <c r="G989" s="677"/>
    </row>
    <row r="990" spans="1:7" ht="12.75" customHeight="1">
      <c r="A990" s="1742"/>
      <c r="B990" s="1742"/>
      <c r="C990" s="556"/>
      <c r="D990" s="6"/>
      <c r="E990" s="6"/>
      <c r="F990" s="6"/>
      <c r="G990" s="677"/>
    </row>
    <row r="991" spans="1:7" ht="12.75" customHeight="1">
      <c r="A991" s="714"/>
      <c r="B991" s="798" t="s">
        <v>316</v>
      </c>
      <c r="C991" s="556"/>
      <c r="D991" s="1882" t="s">
        <v>2313</v>
      </c>
      <c r="E991" s="1882"/>
      <c r="F991" s="1882"/>
      <c r="G991" s="677"/>
    </row>
    <row r="992" spans="1:7" ht="12.75" customHeight="1">
      <c r="A992" s="1742"/>
      <c r="B992" s="1742"/>
      <c r="C992" s="556"/>
      <c r="D992" s="1708"/>
      <c r="E992" s="6"/>
      <c r="F992" s="6"/>
      <c r="G992" s="677"/>
    </row>
    <row r="993" spans="1:9" ht="12.75" customHeight="1">
      <c r="A993" s="714"/>
      <c r="B993" s="798" t="s">
        <v>316</v>
      </c>
      <c r="C993" s="556"/>
      <c r="D993" s="1882" t="s">
        <v>2314</v>
      </c>
      <c r="E993" s="1882"/>
      <c r="F993" s="1882"/>
      <c r="G993" s="677"/>
    </row>
    <row r="994" spans="1:9" ht="12.75" customHeight="1">
      <c r="A994" s="1742"/>
      <c r="B994" s="1742"/>
      <c r="C994" s="556"/>
      <c r="D994" s="1708"/>
      <c r="E994" s="6"/>
      <c r="F994" s="6"/>
      <c r="G994" s="677"/>
    </row>
    <row r="995" spans="1:9" ht="12.75" customHeight="1">
      <c r="A995" s="714"/>
      <c r="B995" s="798" t="s">
        <v>316</v>
      </c>
      <c r="C995" s="556"/>
      <c r="D995" s="1857" t="s">
        <v>2315</v>
      </c>
      <c r="E995" s="1857"/>
      <c r="F995" s="1857"/>
      <c r="G995" s="677"/>
    </row>
    <row r="996" spans="1:9" ht="12.75" customHeight="1">
      <c r="A996" s="714"/>
      <c r="B996" s="714"/>
      <c r="C996" s="556"/>
      <c r="D996" s="1857"/>
      <c r="E996" s="1857"/>
      <c r="F996" s="1857"/>
      <c r="G996" s="677"/>
    </row>
    <row r="997" spans="1:9" ht="12.75" customHeight="1">
      <c r="A997" s="714"/>
      <c r="B997" s="714"/>
      <c r="C997" s="556"/>
      <c r="D997" s="1708"/>
      <c r="E997" s="6"/>
      <c r="F997" s="6"/>
      <c r="G997" s="678"/>
    </row>
    <row r="998" spans="1:9" ht="12.75" customHeight="1">
      <c r="A998" s="407"/>
      <c r="B998" s="798" t="s">
        <v>316</v>
      </c>
      <c r="C998" s="1759"/>
      <c r="D998" s="1900" t="s">
        <v>2316</v>
      </c>
      <c r="E998" s="1900"/>
      <c r="F998" s="1900"/>
      <c r="G998" s="1760"/>
    </row>
    <row r="999" spans="1:9" ht="12.75" customHeight="1">
      <c r="A999" s="1759"/>
      <c r="B999" s="1759"/>
      <c r="C999" s="1759"/>
      <c r="D999" s="1900"/>
      <c r="E999" s="1900"/>
      <c r="F999" s="1900"/>
      <c r="G999" s="1760"/>
    </row>
    <row r="1000" spans="1:9" ht="12.75" customHeight="1">
      <c r="A1000" s="1759"/>
      <c r="B1000" s="1759"/>
      <c r="C1000" s="1759"/>
      <c r="D1000" s="1761"/>
      <c r="E1000" s="1762"/>
      <c r="F1000" s="1762"/>
      <c r="G1000" s="1760"/>
    </row>
    <row r="1001" spans="1:9" ht="12.75" customHeight="1">
      <c r="A1001" s="407"/>
      <c r="B1001" s="798" t="s">
        <v>316</v>
      </c>
      <c r="C1001" s="1759"/>
      <c r="D1001" s="2001" t="s">
        <v>2317</v>
      </c>
      <c r="E1001" s="2001"/>
      <c r="F1001" s="2001"/>
      <c r="G1001" s="1760"/>
    </row>
    <row r="1002" spans="1:9" ht="12.75" customHeight="1">
      <c r="A1002" s="1759"/>
      <c r="B1002" s="1759"/>
      <c r="C1002" s="1759"/>
      <c r="D1002" s="1761"/>
      <c r="E1002" s="1762"/>
      <c r="F1002" s="1762"/>
      <c r="G1002" s="1760"/>
    </row>
    <row r="1003" spans="1:9" ht="12.75" customHeight="1">
      <c r="A1003" s="714"/>
      <c r="B1003" s="798" t="s">
        <v>316</v>
      </c>
      <c r="C1003" s="556"/>
      <c r="D1003" s="1882" t="s">
        <v>2318</v>
      </c>
      <c r="E1003" s="1882"/>
      <c r="F1003" s="1882"/>
      <c r="G1003" s="678"/>
    </row>
    <row r="1004" spans="1:9" ht="12.75" customHeight="1">
      <c r="A1004" s="714"/>
      <c r="B1004" s="714"/>
      <c r="C1004" s="556"/>
      <c r="D1004" s="1708"/>
      <c r="E1004" s="6"/>
      <c r="F1004" s="6"/>
      <c r="G1004" s="678"/>
    </row>
    <row r="1005" spans="1:9" ht="12.75" customHeight="1">
      <c r="A1005" s="714"/>
      <c r="B1005" s="798" t="s">
        <v>316</v>
      </c>
      <c r="C1005" s="556"/>
      <c r="D1005" s="1857" t="s">
        <v>2319</v>
      </c>
      <c r="E1005" s="1857"/>
      <c r="F1005" s="1857"/>
      <c r="G1005" s="678"/>
    </row>
    <row r="1006" spans="1:9" ht="12.75" customHeight="1">
      <c r="A1006" s="714"/>
      <c r="B1006" s="714"/>
      <c r="C1006" s="556"/>
      <c r="D1006" s="1857"/>
      <c r="E1006" s="1857"/>
      <c r="F1006" s="1857"/>
      <c r="G1006" s="678"/>
    </row>
    <row r="1007" spans="1:9" ht="12.75" customHeight="1">
      <c r="A1007" s="1742"/>
      <c r="B1007" s="1742"/>
      <c r="C1007" s="556"/>
      <c r="D1007" s="6"/>
      <c r="E1007" s="6"/>
      <c r="F1007" s="6"/>
      <c r="G1007" s="678"/>
    </row>
    <row r="1008" spans="1:9" ht="12.75" customHeight="1">
      <c r="A1008" s="1892" t="s">
        <v>2320</v>
      </c>
      <c r="B1008" s="1892"/>
      <c r="C1008" s="1892"/>
      <c r="D1008" s="1892"/>
      <c r="E1008" s="1892"/>
      <c r="F1008" s="1892"/>
      <c r="G1008" s="1892"/>
      <c r="H1008" s="1853"/>
      <c r="I1008" s="1854"/>
    </row>
    <row r="1009" spans="1:9" ht="12.75" customHeight="1">
      <c r="A1009" s="1742"/>
      <c r="B1009" s="1742"/>
      <c r="C1009" s="556"/>
      <c r="D1009" s="6"/>
      <c r="E1009" s="6"/>
      <c r="F1009" s="6"/>
      <c r="G1009" s="678"/>
    </row>
    <row r="1010" spans="1:9" ht="12.75" customHeight="1">
      <c r="A1010" s="1726"/>
      <c r="B1010" s="1726"/>
      <c r="C1010" s="557"/>
      <c r="D1010" s="1901" t="s">
        <v>2321</v>
      </c>
      <c r="E1010" s="1901"/>
      <c r="F1010" s="1901"/>
      <c r="G1010" s="678"/>
    </row>
    <row r="1011" spans="1:9" ht="12.75" customHeight="1">
      <c r="A1011" s="1726"/>
      <c r="B1011" s="1726"/>
      <c r="C1011" s="557"/>
      <c r="D1011" s="2000" t="s">
        <v>2322</v>
      </c>
      <c r="E1011" s="2000"/>
      <c r="F1011" s="2000"/>
      <c r="G1011" s="678"/>
    </row>
    <row r="1012" spans="1:9" ht="12.75" customHeight="1">
      <c r="A1012" s="674"/>
      <c r="B1012" s="674"/>
      <c r="C1012" s="1715"/>
      <c r="D1012" s="678"/>
      <c r="E1012" s="678"/>
      <c r="F1012" s="678"/>
      <c r="G1012" s="678"/>
    </row>
    <row r="1013" spans="1:9" ht="12.75" customHeight="1">
      <c r="A1013" s="714"/>
      <c r="B1013" s="714"/>
      <c r="C1013" s="313"/>
      <c r="D1013" s="1901" t="s">
        <v>2336</v>
      </c>
      <c r="E1013" s="1901"/>
      <c r="F1013" s="1901"/>
      <c r="G1013" s="678"/>
      <c r="I1013" s="1774" t="s">
        <v>2459</v>
      </c>
    </row>
    <row r="1014" spans="1:9" ht="12.75" customHeight="1">
      <c r="A1014" s="1742"/>
      <c r="B1014" s="798" t="s">
        <v>316</v>
      </c>
      <c r="C1014" s="556"/>
      <c r="D1014" s="2000" t="s">
        <v>1505</v>
      </c>
      <c r="E1014" s="2000"/>
      <c r="F1014" s="2000"/>
      <c r="G1014" s="678"/>
    </row>
    <row r="1015" spans="1:9" s="1772" customFormat="1" ht="12.75" customHeight="1">
      <c r="A1015" s="1742"/>
      <c r="B1015" s="714"/>
      <c r="C1015" s="556"/>
      <c r="D1015" s="1996" t="s">
        <v>2323</v>
      </c>
      <c r="E1015" s="1996"/>
      <c r="F1015" s="1996"/>
      <c r="G1015" s="678"/>
      <c r="I1015" s="1774"/>
    </row>
    <row r="1016" spans="1:9" ht="12.75" customHeight="1">
      <c r="A1016" s="1742"/>
      <c r="B1016" s="1742"/>
      <c r="C1016" s="556"/>
      <c r="D1016" s="2000"/>
      <c r="E1016" s="2000"/>
      <c r="F1016" s="2000"/>
      <c r="G1016" s="678"/>
    </row>
    <row r="1017" spans="1:9" ht="12.75" customHeight="1">
      <c r="A1017" s="1997" t="s">
        <v>2332</v>
      </c>
      <c r="B1017" s="1997"/>
      <c r="C1017" s="1997"/>
      <c r="D1017" s="1997"/>
      <c r="E1017" s="1997"/>
      <c r="F1017" s="1997"/>
      <c r="G1017" s="1997"/>
      <c r="H1017" s="1853"/>
      <c r="I1017" s="1854"/>
    </row>
    <row r="1018" spans="1:9" ht="12.75" customHeight="1">
      <c r="A1018" s="254"/>
      <c r="B1018" s="254"/>
      <c r="C1018" s="1734"/>
      <c r="D1018" s="686"/>
      <c r="E1018" s="686"/>
      <c r="F1018" s="686"/>
      <c r="G1018" s="686"/>
    </row>
    <row r="1019" spans="1:9" ht="12.75" customHeight="1">
      <c r="A1019" s="254"/>
      <c r="B1019" s="1769"/>
      <c r="C1019" s="1776"/>
      <c r="D1019" s="1895" t="s">
        <v>1506</v>
      </c>
      <c r="E1019" s="1895"/>
      <c r="F1019" s="1895"/>
      <c r="G1019" s="686"/>
    </row>
    <row r="1020" spans="1:9" ht="12.75" customHeight="1">
      <c r="A1020" s="254"/>
      <c r="B1020" s="1775" t="s">
        <v>316</v>
      </c>
      <c r="C1020" s="1776"/>
      <c r="D1020" s="1874" t="s">
        <v>1505</v>
      </c>
      <c r="E1020" s="1874"/>
      <c r="F1020" s="1874"/>
      <c r="G1020" s="686"/>
    </row>
    <row r="1021" spans="1:9" ht="12.75" customHeight="1">
      <c r="A1021" s="254"/>
      <c r="B1021" s="1772"/>
      <c r="C1021" s="1776"/>
      <c r="D1021" s="1874" t="s">
        <v>2333</v>
      </c>
      <c r="E1021" s="1874"/>
      <c r="F1021" s="187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8" t="s">
        <v>1185</v>
      </c>
      <c r="E1023" s="1998"/>
      <c r="F1023" s="1998"/>
      <c r="G1023" s="686"/>
      <c r="I1023" s="1774" t="s">
        <v>2488</v>
      </c>
    </row>
    <row r="1024" spans="1:9" ht="12.75" customHeight="1">
      <c r="A1024" s="503"/>
      <c r="B1024" s="503"/>
      <c r="C1024" s="502"/>
      <c r="D1024" s="1999" t="s">
        <v>1202</v>
      </c>
      <c r="E1024" s="1999"/>
      <c r="F1024" s="1999"/>
      <c r="G1024" s="1763"/>
    </row>
    <row r="1025" spans="1:9" ht="12.75" customHeight="1">
      <c r="A1025" s="714"/>
      <c r="B1025" s="1775" t="s">
        <v>316</v>
      </c>
      <c r="C1025" s="557"/>
      <c r="D1025" s="1886" t="s">
        <v>1070</v>
      </c>
      <c r="E1025" s="1886"/>
      <c r="F1025" s="1886"/>
      <c r="G1025" s="678"/>
    </row>
    <row r="1026" spans="1:9" ht="12.75" customHeight="1">
      <c r="A1026" s="1726"/>
      <c r="B1026" s="1726"/>
      <c r="C1026" s="557"/>
      <c r="D1026" s="6"/>
      <c r="E1026" s="1973" t="s">
        <v>1186</v>
      </c>
      <c r="F1026" s="1973"/>
      <c r="G1026" s="678"/>
    </row>
    <row r="1027" spans="1:9">
      <c r="A1027" s="790"/>
      <c r="B1027" s="790"/>
      <c r="C1027" s="790"/>
      <c r="D1027" s="790"/>
      <c r="E1027" s="790"/>
      <c r="F1027" s="790"/>
      <c r="G1027" s="790"/>
    </row>
    <row r="1028" spans="1:9">
      <c r="A1028" s="1997" t="s">
        <v>2353</v>
      </c>
      <c r="B1028" s="1997"/>
      <c r="C1028" s="1997"/>
      <c r="D1028" s="1997"/>
      <c r="E1028" s="1997"/>
      <c r="F1028" s="1997"/>
      <c r="G1028" s="1997"/>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4" t="s">
        <v>2337</v>
      </c>
      <c r="E1033" s="2004"/>
      <c r="F1033" s="2004"/>
      <c r="G1033" s="790"/>
      <c r="I1033" s="1774" t="s">
        <v>2460</v>
      </c>
    </row>
    <row r="1034" spans="1:9">
      <c r="A1034" s="790"/>
      <c r="B1034" s="790"/>
      <c r="C1034" s="790"/>
      <c r="D1034" s="2004"/>
      <c r="E1034" s="2004"/>
      <c r="F1034" s="2004"/>
      <c r="G1034" s="790"/>
    </row>
    <row r="1035" spans="1:9">
      <c r="A1035" s="790"/>
      <c r="B1035" s="790"/>
      <c r="C1035" s="790"/>
      <c r="D1035" s="2004"/>
      <c r="E1035" s="2004"/>
      <c r="F1035" s="2004"/>
      <c r="G1035" s="790"/>
    </row>
    <row r="1036" spans="1:9">
      <c r="A1036" s="790"/>
      <c r="B1036" s="790"/>
      <c r="C1036" s="790"/>
      <c r="D1036" s="2004"/>
      <c r="E1036" s="2004"/>
      <c r="F1036" s="200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4" t="s">
        <v>2341</v>
      </c>
      <c r="E1043" s="2004"/>
      <c r="F1043" s="2004"/>
      <c r="G1043" s="790"/>
      <c r="I1043" s="1774" t="s">
        <v>2462</v>
      </c>
    </row>
    <row r="1044" spans="1:9">
      <c r="A1044" s="790"/>
      <c r="B1044" s="790"/>
      <c r="C1044" s="790"/>
      <c r="D1044" s="2004"/>
      <c r="E1044" s="2004"/>
      <c r="F1044" s="2004"/>
      <c r="G1044" s="790"/>
    </row>
    <row r="1045" spans="1:9">
      <c r="A1045" s="790"/>
      <c r="B1045" s="790"/>
      <c r="C1045" s="790"/>
      <c r="D1045" s="2004"/>
      <c r="E1045" s="2004"/>
      <c r="F1045" s="2004"/>
      <c r="G1045" s="790"/>
    </row>
    <row r="1046" spans="1:9">
      <c r="A1046" s="790"/>
      <c r="B1046" s="790"/>
      <c r="C1046" s="790"/>
      <c r="D1046" s="2004"/>
      <c r="E1046" s="2004"/>
      <c r="F1046" s="2004"/>
      <c r="G1046" s="790"/>
    </row>
    <row r="1047" spans="1:9">
      <c r="A1047" s="790"/>
      <c r="B1047" s="790"/>
      <c r="C1047" s="790"/>
      <c r="D1047" s="2004"/>
      <c r="E1047" s="2004"/>
      <c r="F1047" s="2004"/>
      <c r="G1047" s="790"/>
    </row>
    <row r="1048" spans="1:9">
      <c r="A1048" s="790"/>
      <c r="B1048" s="790"/>
      <c r="C1048" s="790"/>
      <c r="D1048" s="790"/>
      <c r="E1048" s="790"/>
      <c r="F1048" s="790"/>
      <c r="G1048" s="790"/>
    </row>
    <row r="1049" spans="1:9">
      <c r="A1049" s="1997" t="s">
        <v>2342</v>
      </c>
      <c r="B1049" s="1997"/>
      <c r="C1049" s="1997"/>
      <c r="D1049" s="1997"/>
      <c r="E1049" s="1997"/>
      <c r="F1049" s="1997"/>
      <c r="G1049" s="199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5" t="s">
        <v>2352</v>
      </c>
      <c r="E1059" s="2005"/>
      <c r="F1059" s="2005"/>
      <c r="I1059" s="1774"/>
    </row>
    <row r="1060" spans="1:9" s="1772" customFormat="1">
      <c r="D1060" s="2005"/>
      <c r="E1060" s="2005"/>
      <c r="F1060" s="2005"/>
      <c r="I1060" s="1774"/>
    </row>
    <row r="1061" spans="1:9" s="1772" customFormat="1">
      <c r="D1061" s="2005"/>
      <c r="E1061" s="2005"/>
      <c r="F1061" s="2005"/>
      <c r="I1061" s="1774"/>
    </row>
    <row r="1062" spans="1:9" s="1772" customFormat="1">
      <c r="D1062" s="2005"/>
      <c r="E1062" s="2005"/>
      <c r="F1062" s="200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2" t="s">
        <v>2344</v>
      </c>
      <c r="E1066" s="2002"/>
      <c r="F1066" s="2002"/>
      <c r="G1066" s="790"/>
    </row>
    <row r="1067" spans="1:9" s="1772" customFormat="1">
      <c r="D1067" s="2002"/>
      <c r="E1067" s="2002"/>
      <c r="F1067" s="2002"/>
      <c r="I1067" s="1774"/>
    </row>
    <row r="1068" spans="1:9" s="1772" customFormat="1">
      <c r="D1068" s="2002"/>
      <c r="E1068" s="2002"/>
      <c r="F1068" s="2002"/>
      <c r="I1068" s="1774"/>
    </row>
    <row r="1069" spans="1:9" s="1772" customFormat="1">
      <c r="D1069" s="2002"/>
      <c r="E1069" s="2002"/>
      <c r="F1069" s="2002"/>
      <c r="I1069" s="1774"/>
    </row>
    <row r="1070" spans="1:9">
      <c r="A1070" s="790"/>
      <c r="B1070" s="790"/>
      <c r="C1070" s="790"/>
      <c r="D1070" s="2002"/>
      <c r="E1070" s="2002"/>
      <c r="F1070" s="200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7" t="s">
        <v>2354</v>
      </c>
      <c r="B1073" s="1997"/>
      <c r="C1073" s="1997"/>
      <c r="D1073" s="1997"/>
      <c r="E1073" s="1997"/>
      <c r="F1073" s="1997"/>
      <c r="G1073" s="199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2" t="s">
        <v>2355</v>
      </c>
      <c r="E1076" s="2002"/>
      <c r="F1076" s="2002"/>
      <c r="G1076" s="790"/>
      <c r="I1076" s="1774" t="s">
        <v>2467</v>
      </c>
    </row>
    <row r="1077" spans="1:9" s="1772" customFormat="1">
      <c r="D1077" s="2002"/>
      <c r="E1077" s="2002"/>
      <c r="F1077" s="2002"/>
      <c r="I1077" s="1774"/>
    </row>
    <row r="1078" spans="1:9" s="1772" customFormat="1">
      <c r="D1078" s="2002"/>
      <c r="E1078" s="2002"/>
      <c r="F1078" s="2002"/>
      <c r="I1078" s="1774"/>
    </row>
    <row r="1079" spans="1:9" s="1772" customFormat="1">
      <c r="D1079" s="1767"/>
      <c r="I1079" s="1774"/>
    </row>
    <row r="1080" spans="1:9">
      <c r="A1080" s="790"/>
      <c r="B1080" s="1775" t="s">
        <v>316</v>
      </c>
      <c r="C1080" s="790"/>
      <c r="D1080" s="2002" t="s">
        <v>2356</v>
      </c>
      <c r="E1080" s="2002"/>
      <c r="F1080" s="2002"/>
      <c r="G1080" s="790"/>
      <c r="I1080" s="1774" t="s">
        <v>2468</v>
      </c>
    </row>
    <row r="1081" spans="1:9" s="1772" customFormat="1">
      <c r="D1081" s="2002"/>
      <c r="E1081" s="2002"/>
      <c r="F1081" s="2002"/>
      <c r="I1081" s="1774"/>
    </row>
    <row r="1082" spans="1:9" s="1772" customFormat="1">
      <c r="D1082" s="1767"/>
      <c r="I1082" s="1774"/>
    </row>
    <row r="1083" spans="1:9">
      <c r="A1083" s="790"/>
      <c r="B1083" s="1775" t="s">
        <v>316</v>
      </c>
      <c r="C1083" s="790"/>
      <c r="D1083" s="2002" t="s">
        <v>2515</v>
      </c>
      <c r="E1083" s="2002"/>
      <c r="F1083" s="2002"/>
      <c r="G1083" s="790"/>
      <c r="I1083" s="1774" t="s">
        <v>2513</v>
      </c>
    </row>
    <row r="1084" spans="1:9" s="1772" customFormat="1">
      <c r="D1084" s="2002"/>
      <c r="E1084" s="2002"/>
      <c r="F1084" s="2002"/>
      <c r="I1084" s="1774"/>
    </row>
    <row r="1085" spans="1:9" s="1772" customFormat="1">
      <c r="D1085" s="2002"/>
      <c r="E1085" s="2002"/>
      <c r="F1085" s="2002"/>
      <c r="I1085" s="1774"/>
    </row>
    <row r="1086" spans="1:9" s="1772" customFormat="1">
      <c r="D1086" s="2002"/>
      <c r="E1086" s="2002"/>
      <c r="F1086" s="2002"/>
      <c r="I1086" s="1774"/>
    </row>
    <row r="1087" spans="1:9" s="1772" customFormat="1">
      <c r="D1087" s="2002"/>
      <c r="E1087" s="2002"/>
      <c r="F1087" s="2002"/>
      <c r="I1087" s="1774"/>
    </row>
    <row r="1088" spans="1:9" s="1772" customFormat="1">
      <c r="D1088" s="2002"/>
      <c r="E1088" s="2002"/>
      <c r="F1088" s="2002"/>
      <c r="I1088" s="1774"/>
    </row>
    <row r="1089" spans="1:9" s="1773" customFormat="1">
      <c r="B1089" s="1772"/>
      <c r="D1089" s="1767" t="s">
        <v>2514</v>
      </c>
    </row>
    <row r="1090" spans="1:9">
      <c r="A1090" s="790"/>
      <c r="B1090" s="1775" t="s">
        <v>316</v>
      </c>
      <c r="C1090" s="790"/>
      <c r="D1090" s="2002" t="s">
        <v>2357</v>
      </c>
      <c r="E1090" s="2002"/>
      <c r="F1090" s="2002"/>
      <c r="G1090" s="790"/>
      <c r="I1090" s="1837" t="s">
        <v>2469</v>
      </c>
    </row>
    <row r="1091" spans="1:9" s="1772" customFormat="1">
      <c r="D1091" s="2002"/>
      <c r="E1091" s="2002"/>
      <c r="F1091" s="2002"/>
      <c r="I1091" s="1774"/>
    </row>
    <row r="1092" spans="1:9" s="1772" customFormat="1">
      <c r="D1092" s="2002"/>
      <c r="E1092" s="2002"/>
      <c r="F1092" s="2002"/>
      <c r="I1092" s="1774"/>
    </row>
    <row r="1093" spans="1:9" s="1772" customFormat="1">
      <c r="D1093" s="1767"/>
      <c r="I1093" s="1774"/>
    </row>
    <row r="1094" spans="1:9">
      <c r="A1094" s="790"/>
      <c r="B1094" s="1775" t="s">
        <v>316</v>
      </c>
      <c r="C1094" s="790"/>
      <c r="D1094" s="2003" t="s">
        <v>2516</v>
      </c>
      <c r="E1094" s="2003"/>
      <c r="F1094" s="2003"/>
      <c r="G1094" s="790"/>
      <c r="I1094" s="1774" t="s">
        <v>2470</v>
      </c>
    </row>
    <row r="1095" spans="1:9">
      <c r="A1095" s="790"/>
      <c r="B1095" s="790"/>
      <c r="C1095" s="790"/>
      <c r="D1095" s="2003"/>
      <c r="E1095" s="2003"/>
      <c r="F1095" s="2003"/>
      <c r="G1095" s="790"/>
    </row>
    <row r="1096" spans="1:9">
      <c r="A1096" s="790"/>
      <c r="B1096" s="790"/>
      <c r="C1096" s="790"/>
      <c r="D1096" s="2003"/>
      <c r="E1096" s="2003"/>
      <c r="F1096" s="2003"/>
      <c r="G1096" s="790"/>
    </row>
    <row r="1097" spans="1:9" s="1772" customFormat="1">
      <c r="D1097" s="1849"/>
      <c r="E1097" s="1849"/>
      <c r="F1097" s="1849"/>
      <c r="I1097" s="1774"/>
    </row>
    <row r="1098" spans="1:9" s="1772" customFormat="1" ht="15.75" customHeight="1">
      <c r="B1098" s="1775" t="s">
        <v>2615</v>
      </c>
      <c r="D1098" s="1859" t="s">
        <v>2518</v>
      </c>
      <c r="E1098" s="1859"/>
      <c r="F1098" s="1859"/>
      <c r="I1098" s="1774" t="s">
        <v>2517</v>
      </c>
    </row>
    <row r="1099" spans="1:9" s="1772" customFormat="1">
      <c r="D1099" s="1859"/>
      <c r="E1099" s="1859"/>
      <c r="F1099" s="1859"/>
      <c r="I1099" s="1774"/>
    </row>
    <row r="1100" spans="1:9" s="1772" customFormat="1">
      <c r="D1100" s="1859"/>
      <c r="E1100" s="1859"/>
      <c r="F1100" s="1859"/>
      <c r="I1100" s="1774"/>
    </row>
    <row r="1101" spans="1:9" s="1772" customFormat="1">
      <c r="D1101" s="1859"/>
      <c r="E1101" s="1859"/>
      <c r="F1101" s="1859"/>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X27" sqref="X27"/>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2" t="s">
        <v>105</v>
      </c>
      <c r="B8" s="2392"/>
      <c r="C8" s="2392"/>
      <c r="D8" s="2392"/>
      <c r="E8" s="2392"/>
      <c r="F8" s="2392"/>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1571"/>
      <c r="AN8" s="1571"/>
      <c r="AO8" s="1571"/>
      <c r="AP8" s="1571"/>
      <c r="AQ8" s="1571"/>
      <c r="AR8" s="1571"/>
      <c r="AS8" s="1571"/>
      <c r="AT8" s="1571"/>
      <c r="AU8" s="1571"/>
      <c r="AV8" s="1571"/>
      <c r="AW8" s="1571"/>
      <c r="AX8" s="1571"/>
      <c r="AY8" s="1571"/>
    </row>
    <row r="9" spans="1:96" s="719" customFormat="1" ht="12.75">
      <c r="A9" s="2085" t="s">
        <v>1991</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1510"/>
      <c r="AN9" s="1510"/>
      <c r="AO9" s="1510"/>
      <c r="AP9" s="1510"/>
      <c r="AQ9" s="1510"/>
      <c r="AR9" s="1510"/>
      <c r="AS9" s="1510"/>
      <c r="AT9" s="1510"/>
      <c r="AU9" s="1510"/>
      <c r="AV9" s="1510"/>
      <c r="AW9" s="1510"/>
      <c r="AX9" s="1510"/>
      <c r="AY9" s="1510"/>
      <c r="CR9" s="25"/>
    </row>
    <row r="10" spans="1:96" ht="15" customHeight="1">
      <c r="A10" s="2223" t="s">
        <v>1992</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5" t="s">
        <v>2012</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c r="AM11" s="1510"/>
      <c r="AN11" s="1510"/>
      <c r="AO11" s="1510"/>
      <c r="AP11" s="1510"/>
      <c r="AQ11" s="1510"/>
      <c r="AR11" s="1510"/>
      <c r="AS11" s="1510"/>
      <c r="AT11" s="1510"/>
      <c r="AU11" s="1510"/>
      <c r="AV11" s="1510"/>
      <c r="AW11" s="1510"/>
      <c r="AX11" s="1510"/>
      <c r="AY11" s="1510"/>
    </row>
    <row r="12" spans="1:96" ht="12.75">
      <c r="A12" s="2231" t="s">
        <v>2520</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6"/>
      <c r="AN12" s="1516"/>
      <c r="AO12" s="1516"/>
      <c r="AP12" s="1516"/>
      <c r="AQ12" s="1516"/>
      <c r="AR12" s="1516"/>
      <c r="AS12" s="1516"/>
      <c r="AT12" s="1516"/>
      <c r="AU12" s="1516"/>
      <c r="AV12" s="1516"/>
      <c r="AW12" s="1516"/>
      <c r="AX12" s="1516"/>
      <c r="AY12" s="1516"/>
    </row>
    <row r="13" spans="1:96" ht="12.75">
      <c r="A13" s="1869" t="s">
        <v>1386</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72"/>
      <c r="AN13" s="1572"/>
      <c r="AO13" s="1572"/>
      <c r="AP13" s="1572"/>
      <c r="AQ13" s="1572"/>
      <c r="AR13" s="1572"/>
      <c r="AS13" s="1572"/>
      <c r="AT13" s="1572"/>
      <c r="AU13" s="1572"/>
      <c r="AV13" s="1572"/>
      <c r="AW13" s="1572"/>
      <c r="AX13" s="1572"/>
      <c r="AY13" s="1572"/>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3" t="s">
        <v>2521</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10" t="s">
        <v>2522</v>
      </c>
      <c r="I18" s="2208"/>
      <c r="J18" s="2208"/>
      <c r="K18" s="2208"/>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row>
    <row r="19" spans="1:96" ht="12.75" customHeight="1"/>
    <row r="20" spans="1:96" ht="14.25" customHeight="1">
      <c r="A20" s="2225" t="s">
        <v>936</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5" t="s">
        <v>1116</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4">
        <f>'Basis &amp; Credits'!AB56</f>
        <v>1695612</v>
      </c>
      <c r="N26" s="2234"/>
      <c r="O26" s="2234"/>
      <c r="P26" s="2234"/>
      <c r="Q26" s="223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0">
        <f>'Basis &amp; Credits'!AB77</f>
        <v>9184455</v>
      </c>
      <c r="N27" s="2140"/>
      <c r="O27" s="2140"/>
      <c r="P27" s="2140"/>
      <c r="Q27" s="214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5" t="s">
        <v>578</v>
      </c>
      <c r="P33" s="2035"/>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6"/>
      <c r="H122" s="2226"/>
      <c r="I122" s="239" t="s">
        <v>187</v>
      </c>
      <c r="L122" s="2226"/>
      <c r="M122" s="2226"/>
      <c r="N122" s="222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198" t="s">
        <v>72</v>
      </c>
      <c r="D124" s="2198"/>
      <c r="E124" s="2198"/>
      <c r="F124" s="2198"/>
      <c r="G124" s="2198"/>
      <c r="H124" s="2198"/>
      <c r="I124" s="2198"/>
      <c r="J124" s="2198"/>
      <c r="K124" s="219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6"/>
      <c r="Z126" s="2226"/>
      <c r="AA126" s="2226"/>
      <c r="AB126" s="2226"/>
      <c r="AC126" s="2226"/>
      <c r="AD126" s="2226"/>
      <c r="AE126" s="2226"/>
      <c r="AF126" s="2226"/>
      <c r="AG126" s="2226"/>
      <c r="AH126" s="2226"/>
      <c r="AI126" s="2226"/>
      <c r="AJ126" s="2226"/>
      <c r="AK126" s="222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3" t="s">
        <v>2523</v>
      </c>
      <c r="Z129" s="2233"/>
      <c r="AA129" s="2233"/>
      <c r="AB129" s="2233"/>
      <c r="AC129" s="2233"/>
      <c r="AD129" s="2233"/>
      <c r="AE129" s="2233"/>
      <c r="AF129" s="2233"/>
      <c r="AG129" s="2233"/>
      <c r="AH129" s="2233"/>
      <c r="AI129" s="2233"/>
      <c r="AJ129" s="2233"/>
      <c r="AK129" s="223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t="s">
        <v>2524</v>
      </c>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3"/>
      <c r="G150" s="2123"/>
      <c r="H150" s="2123"/>
      <c r="I150" s="2123"/>
      <c r="J150" s="2123"/>
      <c r="K150" s="2123"/>
      <c r="L150" s="2123"/>
      <c r="M150" s="2123"/>
      <c r="N150" s="2123"/>
      <c r="O150" s="2123"/>
      <c r="P150" s="2123"/>
      <c r="Q150" s="2123"/>
      <c r="R150" s="2123"/>
      <c r="S150" s="2123"/>
      <c r="T150" s="212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10" t="s">
        <v>2525</v>
      </c>
      <c r="P153" s="2208"/>
      <c r="Q153" s="2208"/>
      <c r="R153" s="2208"/>
      <c r="S153" s="2208"/>
      <c r="T153" s="2208"/>
      <c r="U153" s="2208"/>
      <c r="V153" s="2208"/>
      <c r="W153" s="2208"/>
      <c r="X153" s="2208"/>
      <c r="Y153" s="2208"/>
      <c r="Z153" s="2208"/>
      <c r="AA153" s="2208"/>
      <c r="AB153" s="2208"/>
      <c r="AC153" s="2208"/>
      <c r="AD153" s="2208"/>
      <c r="AE153" s="2208"/>
      <c r="AF153" s="2208"/>
      <c r="AG153" s="2208"/>
      <c r="AH153" s="2208"/>
    </row>
    <row r="154" spans="1:96" ht="12.75" customHeight="1">
      <c r="D154" s="466" t="s">
        <v>462</v>
      </c>
      <c r="F154" s="32"/>
      <c r="G154" s="32"/>
      <c r="H154" s="32"/>
      <c r="I154" s="32"/>
      <c r="J154" s="32"/>
      <c r="K154" s="32"/>
      <c r="L154" s="32"/>
      <c r="M154" s="32"/>
      <c r="N154" s="32"/>
      <c r="O154" s="2159" t="s">
        <v>2526</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75">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75">
      <c r="D156" s="32" t="s">
        <v>322</v>
      </c>
      <c r="F156" s="32"/>
      <c r="G156" s="32"/>
      <c r="H156" s="32"/>
      <c r="I156" s="32"/>
      <c r="J156" s="32"/>
      <c r="K156" s="32"/>
      <c r="L156" s="32"/>
      <c r="M156" s="32"/>
      <c r="N156" s="32"/>
      <c r="O156" s="2036" t="s">
        <v>2527</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2.75">
      <c r="D157" s="32" t="s">
        <v>323</v>
      </c>
      <c r="F157" s="32"/>
      <c r="G157" s="32"/>
      <c r="H157" s="32"/>
      <c r="I157" s="32"/>
      <c r="J157" s="32"/>
      <c r="K157" s="32"/>
      <c r="L157" s="32"/>
      <c r="M157" s="32"/>
      <c r="N157" s="32"/>
      <c r="O157" s="2210" t="s">
        <v>72</v>
      </c>
      <c r="P157" s="2208"/>
      <c r="Q157" s="2208"/>
      <c r="R157" s="2208"/>
      <c r="S157" s="2208"/>
      <c r="T157" s="2208"/>
      <c r="U157" s="2208"/>
      <c r="V157" s="2208"/>
      <c r="W157" s="2208"/>
      <c r="X157" s="2208"/>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8">
        <v>93458</v>
      </c>
      <c r="P158" s="2238"/>
      <c r="Q158" s="2238"/>
      <c r="R158" s="223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99" t="s">
        <v>2528</v>
      </c>
      <c r="P159" s="2199"/>
      <c r="Q159" s="2199"/>
      <c r="R159" s="2199"/>
      <c r="S159" s="2199"/>
      <c r="T159" s="2199"/>
      <c r="V159" s="146" t="s">
        <v>277</v>
      </c>
      <c r="W159" s="2239"/>
      <c r="X159" s="223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99"/>
      <c r="P160" s="2199"/>
      <c r="Q160" s="2199"/>
      <c r="R160" s="2199"/>
      <c r="S160" s="2199"/>
      <c r="T160" s="219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0" t="s">
        <v>2529</v>
      </c>
      <c r="P161" s="2200"/>
      <c r="Q161" s="2200"/>
      <c r="R161" s="2200"/>
      <c r="S161" s="2200"/>
      <c r="T161" s="2200"/>
      <c r="U161" s="2200"/>
      <c r="V161" s="2200"/>
      <c r="W161" s="2200"/>
      <c r="X161" s="2200"/>
      <c r="Y161" s="2200"/>
      <c r="Z161" s="2200"/>
      <c r="AA161" s="2200"/>
      <c r="AB161" s="2200"/>
      <c r="AC161" s="2200"/>
      <c r="AD161" s="2200"/>
      <c r="AE161" s="2200"/>
      <c r="AF161" s="2200"/>
      <c r="AG161" s="2200"/>
      <c r="AH161" s="220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1" t="s">
        <v>1456</v>
      </c>
      <c r="E164" s="2201"/>
      <c r="F164" s="2201"/>
      <c r="G164" s="2201"/>
      <c r="H164" s="2201"/>
      <c r="I164" s="2201"/>
      <c r="J164" s="2201"/>
      <c r="K164" s="2201"/>
      <c r="L164" s="2201"/>
      <c r="M164" s="2201"/>
      <c r="N164" s="2201"/>
      <c r="O164" s="2201"/>
      <c r="P164" s="2201"/>
      <c r="Q164" s="2201"/>
      <c r="R164" s="2201"/>
      <c r="S164" s="2201"/>
      <c r="T164" s="2201"/>
      <c r="U164" s="2201"/>
      <c r="V164" s="2201"/>
      <c r="W164" s="2201"/>
      <c r="X164" s="2201"/>
      <c r="Y164" s="2201"/>
      <c r="Z164" s="2201"/>
      <c r="AA164" s="2201"/>
      <c r="AB164" s="2201"/>
      <c r="AC164" s="2201"/>
      <c r="AD164" s="2201"/>
      <c r="AE164" s="2201"/>
      <c r="AF164" s="2201"/>
      <c r="AG164" s="2201"/>
      <c r="AH164" s="220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0" t="s">
        <v>572</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6" t="s">
        <v>2530</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5" t="s">
        <v>706</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4"/>
      <c r="V176" s="2154"/>
      <c r="W176" s="4" t="s">
        <v>315</v>
      </c>
      <c r="X176" s="2221"/>
      <c r="Y176" s="222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9"/>
      <c r="AG178" s="2399"/>
      <c r="AH178" s="4" t="s">
        <v>315</v>
      </c>
      <c r="AI178" s="2187"/>
      <c r="AJ178" s="2187"/>
      <c r="AK178" s="218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5" t="s">
        <v>706</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7" t="str">
        <f>H18</f>
        <v xml:space="preserve">Tiburon Place </v>
      </c>
      <c r="J184" s="2037"/>
      <c r="K184" s="2037"/>
      <c r="L184" s="2037"/>
      <c r="M184" s="2037"/>
      <c r="N184" s="2037"/>
      <c r="O184" s="2037"/>
      <c r="P184" s="2037"/>
      <c r="Q184" s="2037"/>
      <c r="R184" s="2037"/>
      <c r="S184" s="2037"/>
      <c r="T184" s="2037"/>
      <c r="U184" s="2037"/>
      <c r="V184" s="2037"/>
      <c r="W184" s="2037"/>
      <c r="X184" s="2037"/>
      <c r="Y184" s="2037"/>
      <c r="Z184" s="2037"/>
      <c r="AA184" s="2037"/>
      <c r="AB184" s="2037"/>
      <c r="AC184" s="2037"/>
      <c r="AD184" s="2037"/>
      <c r="AE184" s="2037"/>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8" t="s">
        <v>2531</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3"/>
      <c r="F187" s="2083"/>
      <c r="G187" s="2083"/>
      <c r="H187" s="2083"/>
      <c r="I187" s="2083"/>
      <c r="J187" s="2083"/>
      <c r="K187" s="2083"/>
      <c r="L187" s="2083"/>
      <c r="M187" s="2083"/>
      <c r="N187" s="2083"/>
      <c r="O187" s="2083"/>
      <c r="P187" s="2083"/>
      <c r="Q187" s="2083"/>
      <c r="R187" s="2083"/>
      <c r="S187" s="2083"/>
      <c r="T187" s="2083"/>
      <c r="U187" s="2083"/>
      <c r="V187" s="2083"/>
      <c r="W187" s="2083"/>
      <c r="X187" s="2083"/>
      <c r="Y187" s="2083"/>
      <c r="Z187" s="2083"/>
      <c r="AA187" s="2083"/>
      <c r="AB187" s="2083"/>
      <c r="AC187" s="2083"/>
      <c r="AD187" s="2083"/>
      <c r="AE187" s="208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2084"/>
      <c r="AD188" s="2084"/>
      <c r="AE188" s="208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6" t="s">
        <v>72</v>
      </c>
      <c r="J189" s="2036"/>
      <c r="K189" s="2036"/>
      <c r="L189" s="2036"/>
      <c r="M189" s="2036"/>
      <c r="N189" s="2036"/>
      <c r="O189" s="2036"/>
      <c r="P189" s="2036"/>
      <c r="Q189" s="25" t="s">
        <v>617</v>
      </c>
      <c r="T189" s="2036" t="s">
        <v>72</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8">
        <v>93401</v>
      </c>
      <c r="J190" s="2038"/>
      <c r="K190" s="2038"/>
      <c r="L190" s="2038"/>
      <c r="M190" s="2038"/>
      <c r="N190" s="2038"/>
      <c r="O190" s="25" t="s">
        <v>620</v>
      </c>
      <c r="P190" s="25"/>
      <c r="Q190" s="25"/>
      <c r="R190" s="25"/>
      <c r="S190" s="25"/>
      <c r="T190" s="2228">
        <v>115.03</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30" t="s">
        <v>2532</v>
      </c>
      <c r="O191" s="2083"/>
      <c r="P191" s="2083"/>
      <c r="Q191" s="2083"/>
      <c r="R191" s="2083"/>
      <c r="S191" s="2083"/>
      <c r="T191" s="2083"/>
      <c r="U191" s="2083"/>
      <c r="V191" s="2083"/>
      <c r="W191" s="2083"/>
      <c r="X191" s="2083"/>
      <c r="Y191" s="2083"/>
      <c r="Z191" s="2083"/>
      <c r="AA191" s="2083"/>
      <c r="AB191" s="2083"/>
      <c r="AC191" s="2083"/>
      <c r="AD191" s="2083"/>
      <c r="AE191" s="2083"/>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4"/>
      <c r="O192" s="2084"/>
      <c r="P192" s="2084"/>
      <c r="Q192" s="2084"/>
      <c r="R192" s="2084"/>
      <c r="S192" s="2084"/>
      <c r="T192" s="2084"/>
      <c r="U192" s="2084"/>
      <c r="V192" s="2084"/>
      <c r="W192" s="2084"/>
      <c r="X192" s="2084"/>
      <c r="Y192" s="2084"/>
      <c r="Z192" s="2084"/>
      <c r="AA192" s="2084"/>
      <c r="AB192" s="2084"/>
      <c r="AC192" s="2084"/>
      <c r="AD192" s="2084"/>
      <c r="AE192" s="2084"/>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11" t="s">
        <v>2533</v>
      </c>
      <c r="U193" s="2211"/>
      <c r="V193" s="2211"/>
      <c r="W193" s="2211"/>
      <c r="X193" s="2211"/>
      <c r="Y193" s="2211"/>
      <c r="Z193" s="2211"/>
      <c r="AA193" s="2211"/>
      <c r="AB193" s="2211"/>
      <c r="AC193" s="2211"/>
      <c r="AD193" s="2211"/>
      <c r="AE193" s="2211"/>
      <c r="AF193" s="2211"/>
      <c r="AG193" s="2211"/>
      <c r="AH193" s="2211"/>
      <c r="AI193" s="2211"/>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5" t="s">
        <v>578</v>
      </c>
      <c r="U194" s="2035"/>
      <c r="W194" s="25" t="s">
        <v>722</v>
      </c>
      <c r="X194" s="25"/>
      <c r="Y194" s="25"/>
      <c r="Z194" s="25"/>
      <c r="AA194" s="25"/>
      <c r="AB194" s="25"/>
      <c r="AC194" s="25"/>
      <c r="AD194" s="25"/>
      <c r="AE194" s="25"/>
      <c r="AF194" s="25"/>
      <c r="AG194" s="25"/>
      <c r="AH194" s="2035">
        <v>24</v>
      </c>
      <c r="AI194" s="2035"/>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5" t="s">
        <v>706</v>
      </c>
      <c r="U195" s="2055"/>
      <c r="V195" s="12"/>
      <c r="W195" s="25" t="s">
        <v>723</v>
      </c>
      <c r="X195" s="25"/>
      <c r="Y195" s="25"/>
      <c r="Z195" s="25"/>
      <c r="AA195" s="25"/>
      <c r="AB195" s="25"/>
      <c r="AC195" s="25"/>
      <c r="AD195" s="25"/>
      <c r="AE195" s="25"/>
      <c r="AF195" s="25"/>
      <c r="AG195" s="25"/>
      <c r="AH195" s="2035">
        <v>35</v>
      </c>
      <c r="AI195" s="2035"/>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5" t="s">
        <v>706</v>
      </c>
      <c r="U196" s="2055"/>
      <c r="W196" s="25" t="s">
        <v>724</v>
      </c>
      <c r="X196" s="25"/>
      <c r="Y196" s="25"/>
      <c r="Z196" s="25"/>
      <c r="AA196" s="25"/>
      <c r="AB196" s="25"/>
      <c r="AC196" s="25"/>
      <c r="AD196" s="25"/>
      <c r="AE196" s="25"/>
      <c r="AF196" s="25"/>
      <c r="AG196" s="25"/>
      <c r="AH196" s="2035">
        <v>17</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5"/>
      <c r="U197" s="205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7" t="s">
        <v>403</v>
      </c>
      <c r="E203" s="2037"/>
      <c r="F203" s="2037"/>
      <c r="G203" s="2037"/>
      <c r="H203" s="2037"/>
      <c r="I203" s="2037"/>
      <c r="J203" s="2037"/>
      <c r="K203" s="2037"/>
      <c r="L203" s="2037"/>
      <c r="M203" s="2037"/>
      <c r="P203" s="2224">
        <f>M26</f>
        <v>1695612</v>
      </c>
      <c r="Q203" s="2220"/>
      <c r="R203" s="2220"/>
      <c r="S203" s="2220"/>
      <c r="T203" s="2220"/>
      <c r="U203" s="2220"/>
      <c r="V203" s="25"/>
      <c r="W203" s="25"/>
      <c r="X203" s="25"/>
      <c r="Y203" s="25"/>
      <c r="Z203" s="2218" t="s">
        <v>2534</v>
      </c>
      <c r="AA203" s="2218"/>
      <c r="AB203" s="2218"/>
      <c r="AC203" s="2218"/>
      <c r="AD203" s="2218"/>
      <c r="AE203" s="2218"/>
      <c r="AF203" s="221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12" t="s">
        <v>1477</v>
      </c>
      <c r="E204" s="2037"/>
      <c r="F204" s="2037"/>
      <c r="G204" s="2037"/>
      <c r="H204" s="2037"/>
      <c r="I204" s="2037"/>
      <c r="J204" s="2037"/>
      <c r="K204" s="2037"/>
      <c r="L204" s="2037"/>
      <c r="M204" s="2037"/>
      <c r="P204" s="2220">
        <f>M27</f>
        <v>9184455</v>
      </c>
      <c r="Q204" s="2220"/>
      <c r="R204" s="2220"/>
      <c r="S204" s="2220"/>
      <c r="T204" s="2220"/>
      <c r="U204" s="2220"/>
      <c r="V204" s="47"/>
      <c r="W204" s="58" t="s">
        <v>2219</v>
      </c>
      <c r="Z204" s="2218"/>
      <c r="AA204" s="2218"/>
      <c r="AB204" s="2218"/>
      <c r="AC204" s="2218"/>
      <c r="AD204" s="2218"/>
      <c r="AE204" s="2218"/>
      <c r="AF204" s="2218"/>
      <c r="AG204" s="25" t="s">
        <v>1478</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8" t="s">
        <v>2535</v>
      </c>
      <c r="E207" s="2208"/>
      <c r="F207" s="2208"/>
      <c r="G207" s="2208"/>
      <c r="H207" s="2208"/>
      <c r="I207" s="2208"/>
      <c r="J207" s="2208"/>
      <c r="K207" s="2208"/>
      <c r="L207" s="2208"/>
      <c r="M207" s="22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8" t="s">
        <v>1157</v>
      </c>
      <c r="E210" s="2208"/>
      <c r="F210" s="2208"/>
      <c r="G210" s="2208"/>
      <c r="H210" s="2208"/>
      <c r="I210" s="2208"/>
      <c r="J210" s="2208"/>
      <c r="K210" s="2208"/>
      <c r="L210" s="2208"/>
      <c r="M210" s="220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5">
        <v>34</v>
      </c>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87" t="s">
        <v>1977</v>
      </c>
      <c r="E213" s="2087"/>
      <c r="F213" s="2087"/>
      <c r="G213" s="2087"/>
      <c r="H213" s="2087"/>
      <c r="I213" s="2087"/>
      <c r="J213" s="2087"/>
      <c r="K213" s="2087"/>
      <c r="L213" s="2087"/>
      <c r="M213" s="2087"/>
      <c r="N213" s="2087"/>
      <c r="O213" s="2087"/>
      <c r="P213" s="2087"/>
      <c r="Q213" s="2087"/>
      <c r="R213" s="2087"/>
      <c r="S213" s="2087"/>
      <c r="T213" s="2087"/>
      <c r="U213" s="2087"/>
      <c r="V213" s="2087"/>
      <c r="W213" s="2087"/>
      <c r="X213" s="2087"/>
      <c r="Y213" s="2087"/>
      <c r="Z213" s="208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6"/>
      <c r="AC214" s="2086"/>
      <c r="AD214" s="2086"/>
      <c r="AE214" s="2086"/>
      <c r="AF214" s="2086"/>
      <c r="AG214" s="2086"/>
      <c r="AH214" s="2086"/>
      <c r="AI214" s="2086"/>
      <c r="AJ214" s="2086"/>
      <c r="AK214" s="2086"/>
      <c r="AL214" s="208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6"/>
      <c r="AC215" s="2086"/>
      <c r="AD215" s="2086"/>
      <c r="AE215" s="2086"/>
      <c r="AF215" s="2086"/>
      <c r="AG215" s="2086"/>
      <c r="AH215" s="2086"/>
      <c r="AI215" s="2086"/>
      <c r="AJ215" s="2086"/>
      <c r="AK215" s="2086"/>
      <c r="AL215" s="208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8" t="s">
        <v>1427</v>
      </c>
      <c r="E219" s="2208"/>
      <c r="F219" s="2208"/>
      <c r="G219" s="2208"/>
      <c r="H219" s="2208"/>
      <c r="I219" s="2208"/>
      <c r="J219" s="2208"/>
      <c r="K219" s="2208"/>
      <c r="L219" s="2208"/>
      <c r="M219" s="2208"/>
      <c r="N219" s="2208"/>
      <c r="O219" s="2208"/>
      <c r="P219" s="2208"/>
      <c r="Q219" s="2208"/>
      <c r="R219" s="2208"/>
      <c r="S219" s="2208"/>
      <c r="T219" s="2208"/>
      <c r="U219" s="2208"/>
      <c r="V219" s="2208"/>
      <c r="W219" s="2208"/>
      <c r="X219" s="2208"/>
      <c r="Y219" s="2208"/>
      <c r="Z219" s="220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0" t="s">
        <v>573</v>
      </c>
      <c r="B221" s="2080"/>
      <c r="C221" s="2080"/>
      <c r="D221" s="2080"/>
      <c r="E221" s="2080"/>
      <c r="F221" s="2080"/>
      <c r="G221" s="2080"/>
      <c r="H221" s="2080"/>
      <c r="I221" s="2080"/>
      <c r="J221" s="2080"/>
      <c r="K221" s="2080"/>
      <c r="L221" s="2080"/>
      <c r="M221" s="2080"/>
      <c r="N221" s="2080"/>
      <c r="O221" s="2080"/>
      <c r="P221" s="2080"/>
      <c r="Q221" s="2080"/>
      <c r="R221" s="2080"/>
      <c r="S221" s="2080"/>
      <c r="T221" s="2080"/>
      <c r="U221" s="2080"/>
      <c r="V221" s="2080"/>
      <c r="W221" s="2080"/>
      <c r="X221" s="2080"/>
      <c r="Y221" s="2080"/>
      <c r="Z221" s="2080"/>
      <c r="AA221" s="2080"/>
      <c r="AB221" s="2080"/>
      <c r="AC221" s="2080"/>
      <c r="AD221" s="2080"/>
      <c r="AE221" s="2080"/>
      <c r="AF221" s="2080"/>
      <c r="AG221" s="2080"/>
      <c r="AH221" s="2080"/>
      <c r="AI221" s="2080"/>
      <c r="AJ221" s="2080"/>
      <c r="AK221" s="2080"/>
      <c r="AL221" s="2080"/>
      <c r="AM221" s="144"/>
      <c r="AN221" s="144"/>
      <c r="AO221" s="144"/>
      <c r="AP221" s="144"/>
      <c r="AQ221" s="144"/>
      <c r="AR221" s="144"/>
      <c r="AS221" s="144"/>
      <c r="AT221" s="144"/>
      <c r="AU221" s="144"/>
      <c r="AV221" s="144"/>
      <c r="AW221" s="144"/>
      <c r="AX221" s="144"/>
      <c r="AY221" s="144"/>
      <c r="BA221" s="58"/>
    </row>
    <row r="222" spans="1:96" ht="13.5" thickBo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c r="AB222" s="2081"/>
      <c r="AC222" s="2081"/>
      <c r="AD222" s="2081"/>
      <c r="AE222" s="2081"/>
      <c r="AF222" s="2081"/>
      <c r="AG222" s="2081"/>
      <c r="AH222" s="2081"/>
      <c r="AI222" s="2081"/>
      <c r="AJ222" s="2081"/>
      <c r="AK222" s="2081"/>
      <c r="AL222" s="208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626</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29" t="str">
        <f>H16</f>
        <v>Tiburon Place,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75">
      <c r="D232" s="57" t="s">
        <v>90</v>
      </c>
      <c r="E232" s="57"/>
      <c r="F232" s="57"/>
      <c r="G232" s="57"/>
      <c r="H232" s="57"/>
      <c r="I232" s="57"/>
      <c r="J232" s="57"/>
      <c r="K232" s="7"/>
      <c r="M232" s="2210" t="s">
        <v>2536</v>
      </c>
      <c r="N232" s="2208"/>
      <c r="O232" s="2208"/>
      <c r="P232" s="2208"/>
      <c r="Q232" s="2208"/>
      <c r="R232" s="2208"/>
      <c r="S232" s="2208"/>
      <c r="T232" s="2208"/>
      <c r="U232" s="2208"/>
      <c r="V232" s="2208"/>
      <c r="W232" s="2208"/>
      <c r="X232" s="2208"/>
      <c r="Y232" s="2208"/>
      <c r="Z232" s="2208"/>
      <c r="AA232" s="2208"/>
      <c r="AB232" s="2208"/>
      <c r="AC232" s="2208"/>
      <c r="AD232" s="2208"/>
      <c r="AE232" s="2208"/>
      <c r="AZ232" s="7"/>
      <c r="BA232" s="58"/>
      <c r="BB232" s="334" t="s">
        <v>571</v>
      </c>
      <c r="BG232" s="389">
        <f>IF(AND(AND($M$248="nonprofit",$M$256="nonprofit",$M$264="for profit")),2,0)</f>
        <v>0</v>
      </c>
      <c r="BQ232" s="61"/>
    </row>
    <row r="233" spans="1:69" ht="12.75">
      <c r="D233" s="57" t="s">
        <v>615</v>
      </c>
      <c r="E233" s="57"/>
      <c r="M233" s="2210" t="s">
        <v>72</v>
      </c>
      <c r="N233" s="2208"/>
      <c r="O233" s="2208"/>
      <c r="P233" s="2208"/>
      <c r="Q233" s="2208"/>
      <c r="R233" s="2208"/>
      <c r="S233" s="2208"/>
      <c r="T233" s="2208"/>
      <c r="V233" s="59" t="s">
        <v>91</v>
      </c>
      <c r="W233" s="2159" t="s">
        <v>2537</v>
      </c>
      <c r="X233" s="2027"/>
      <c r="Y233" s="57" t="s">
        <v>618</v>
      </c>
      <c r="AC233" s="2208">
        <v>93401</v>
      </c>
      <c r="AD233" s="2208"/>
      <c r="AE233" s="2208"/>
      <c r="BB233" s="334" t="s">
        <v>571</v>
      </c>
      <c r="BG233" s="389">
        <f>IF(AND(AND($M$248="nonprofit",$M$256="for profit",$M$264="nonprofit")),2,0)</f>
        <v>0</v>
      </c>
    </row>
    <row r="234" spans="1:69" ht="12.75">
      <c r="D234" s="60" t="s">
        <v>92</v>
      </c>
      <c r="E234" s="7"/>
      <c r="F234" s="7"/>
      <c r="G234" s="7"/>
      <c r="H234" s="7"/>
      <c r="I234" s="7"/>
      <c r="J234" s="7"/>
      <c r="K234" s="29"/>
      <c r="M234" s="2210" t="s">
        <v>2538</v>
      </c>
      <c r="N234" s="2208"/>
      <c r="O234" s="2208"/>
      <c r="P234" s="2208"/>
      <c r="Q234" s="2208"/>
      <c r="R234" s="2208"/>
      <c r="S234" s="2208"/>
      <c r="T234" s="2208"/>
      <c r="U234" s="2208"/>
      <c r="V234" s="2208"/>
      <c r="W234" s="2208"/>
      <c r="X234" s="2208"/>
      <c r="Y234" s="2208"/>
      <c r="Z234" s="2208"/>
      <c r="AA234" s="2208"/>
      <c r="AB234" s="2208"/>
      <c r="AC234" s="2208"/>
      <c r="AD234" s="2208"/>
      <c r="AE234" s="220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81" t="s">
        <v>2539</v>
      </c>
      <c r="N235" s="2060"/>
      <c r="O235" s="2060"/>
      <c r="P235" s="2060"/>
      <c r="Q235" s="2060"/>
      <c r="R235" s="2060"/>
      <c r="S235" s="7" t="s">
        <v>212</v>
      </c>
      <c r="T235" s="7"/>
      <c r="U235" s="2027"/>
      <c r="V235" s="2027"/>
      <c r="W235" s="2027"/>
      <c r="X235" s="7" t="s">
        <v>94</v>
      </c>
      <c r="Z235" s="2060"/>
      <c r="AA235" s="2060"/>
      <c r="AB235" s="2060"/>
      <c r="AC235" s="2060"/>
      <c r="AD235" s="2060"/>
      <c r="AE235" s="2060"/>
      <c r="BB235" s="385"/>
      <c r="BG235" s="386"/>
    </row>
    <row r="236" spans="1:69" ht="12.75">
      <c r="D236" s="60" t="s">
        <v>95</v>
      </c>
      <c r="E236" s="7"/>
      <c r="F236" s="7"/>
      <c r="M236" s="2200" t="s">
        <v>2540</v>
      </c>
      <c r="N236" s="2200"/>
      <c r="O236" s="2200"/>
      <c r="P236" s="2200"/>
      <c r="Q236" s="2200"/>
      <c r="R236" s="2200"/>
      <c r="S236" s="2200"/>
      <c r="T236" s="2200"/>
      <c r="U236" s="2200"/>
      <c r="V236" s="2200"/>
      <c r="W236" s="2200"/>
      <c r="X236" s="2200"/>
      <c r="Y236" s="2200"/>
      <c r="Z236" s="2200"/>
      <c r="AA236" s="2200"/>
      <c r="AB236" s="2200"/>
      <c r="AC236" s="2200"/>
      <c r="AD236" s="2200"/>
      <c r="AE236" s="220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8" t="s">
        <v>561</v>
      </c>
      <c r="N237" s="2038"/>
      <c r="O237" s="2038"/>
      <c r="P237" s="2038"/>
      <c r="Q237" s="2038"/>
      <c r="R237" s="2038"/>
      <c r="S237" s="2038"/>
      <c r="T237" s="2038"/>
      <c r="U237" s="387" t="s">
        <v>975</v>
      </c>
      <c r="V237" s="325"/>
      <c r="W237" s="325"/>
      <c r="X237" s="325"/>
      <c r="Y237" s="325"/>
      <c r="Z237" s="325"/>
      <c r="AA237" s="2222" t="s">
        <v>2541</v>
      </c>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3" t="s">
        <v>2542</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2543</v>
      </c>
      <c r="AG242" s="2214"/>
      <c r="AH242" s="2214"/>
      <c r="AI242" s="2214"/>
      <c r="AJ242" s="2214"/>
      <c r="AK242" s="22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0" t="s">
        <v>2536</v>
      </c>
      <c r="N243" s="2208"/>
      <c r="O243" s="2208"/>
      <c r="P243" s="2208"/>
      <c r="Q243" s="2208"/>
      <c r="R243" s="2208"/>
      <c r="S243" s="2208"/>
      <c r="T243" s="2208"/>
      <c r="U243" s="2208"/>
      <c r="V243" s="2208"/>
      <c r="W243" s="2208"/>
      <c r="X243" s="2208"/>
      <c r="Y243" s="2208"/>
      <c r="Z243" s="2208"/>
      <c r="AA243" s="2208"/>
      <c r="AB243" s="2208"/>
      <c r="AC243" s="2208"/>
      <c r="AD243" s="2208"/>
      <c r="AE243" s="2208"/>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10" t="s">
        <v>72</v>
      </c>
      <c r="N244" s="2208"/>
      <c r="O244" s="2208"/>
      <c r="P244" s="2208"/>
      <c r="Q244" s="2208"/>
      <c r="R244" s="2208"/>
      <c r="S244" s="2208"/>
      <c r="T244" s="2208"/>
      <c r="V244" s="59" t="s">
        <v>91</v>
      </c>
      <c r="W244" s="2159" t="s">
        <v>2537</v>
      </c>
      <c r="X244" s="2027"/>
      <c r="Y244" s="57" t="s">
        <v>618</v>
      </c>
      <c r="AC244" s="2208">
        <v>93401</v>
      </c>
      <c r="AD244" s="2208"/>
      <c r="AE244" s="2208"/>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10" t="s">
        <v>2538</v>
      </c>
      <c r="N245" s="2208"/>
      <c r="O245" s="2208"/>
      <c r="P245" s="2208"/>
      <c r="Q245" s="2208"/>
      <c r="R245" s="2208"/>
      <c r="S245" s="2208"/>
      <c r="T245" s="2208"/>
      <c r="U245" s="2208"/>
      <c r="V245" s="2208"/>
      <c r="W245" s="2208"/>
      <c r="X245" s="2208"/>
      <c r="Y245" s="2208"/>
      <c r="Z245" s="2208"/>
      <c r="AA245" s="2208"/>
      <c r="AB245" s="2208"/>
      <c r="AC245" s="2208"/>
      <c r="AD245" s="2208"/>
      <c r="AE245" s="2208"/>
      <c r="AH245" s="2101">
        <v>0.01</v>
      </c>
      <c r="AI245" s="2101"/>
      <c r="AJ245" s="2101"/>
      <c r="AK245" s="210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81" t="s">
        <v>2539</v>
      </c>
      <c r="N246" s="2060"/>
      <c r="O246" s="2060"/>
      <c r="P246" s="2060"/>
      <c r="Q246" s="2060"/>
      <c r="R246" s="2060"/>
      <c r="S246" s="7" t="s">
        <v>212</v>
      </c>
      <c r="T246" s="7"/>
      <c r="U246" s="2027"/>
      <c r="V246" s="2027"/>
      <c r="W246" s="2027"/>
      <c r="X246" s="7" t="s">
        <v>94</v>
      </c>
      <c r="Z246" s="2060"/>
      <c r="AA246" s="2060"/>
      <c r="AB246" s="2060"/>
      <c r="AC246" s="2060"/>
      <c r="AD246" s="2060"/>
      <c r="AE246" s="2060"/>
      <c r="BB246" s="7" t="s">
        <v>178</v>
      </c>
      <c r="BG246" s="12">
        <v>3</v>
      </c>
      <c r="BH246" s="12" t="s">
        <v>569</v>
      </c>
      <c r="BN246" s="390"/>
      <c r="BO246" s="39"/>
    </row>
    <row r="247" spans="1:72" ht="12.75">
      <c r="A247" s="29"/>
      <c r="B247" s="7"/>
      <c r="C247" s="7"/>
      <c r="D247" s="60" t="s">
        <v>95</v>
      </c>
      <c r="E247" s="7"/>
      <c r="F247" s="7"/>
      <c r="M247" s="2200" t="s">
        <v>2540</v>
      </c>
      <c r="N247" s="2200"/>
      <c r="O247" s="2200"/>
      <c r="P247" s="2200"/>
      <c r="Q247" s="2200"/>
      <c r="R247" s="2200"/>
      <c r="S247" s="2200"/>
      <c r="T247" s="2200"/>
      <c r="U247" s="2200"/>
      <c r="V247" s="2200"/>
      <c r="W247" s="2200"/>
      <c r="X247" s="2200"/>
      <c r="Y247" s="2200"/>
      <c r="Z247" s="2200"/>
      <c r="AA247" s="2200"/>
      <c r="AB247" s="2200"/>
      <c r="AC247" s="2200"/>
      <c r="AD247" s="2200"/>
      <c r="AE247" s="220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8" t="s">
        <v>567</v>
      </c>
      <c r="N248" s="2038"/>
      <c r="O248" s="2038"/>
      <c r="P248" s="2038"/>
      <c r="Q248" s="2038"/>
      <c r="R248" s="2038"/>
      <c r="S248" s="2038"/>
      <c r="T248" s="2038"/>
      <c r="U248" s="387" t="s">
        <v>975</v>
      </c>
      <c r="V248" s="325"/>
      <c r="W248" s="325"/>
      <c r="X248" s="325"/>
      <c r="Y248" s="325"/>
      <c r="Z248" s="325"/>
      <c r="AA248" s="2222" t="s">
        <v>2544</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3" t="s">
        <v>2545</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2546</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08"/>
      <c r="N251" s="2208"/>
      <c r="O251" s="2208"/>
      <c r="P251" s="2208"/>
      <c r="Q251" s="2208"/>
      <c r="R251" s="2208"/>
      <c r="S251" s="2208"/>
      <c r="T251" s="2208"/>
      <c r="U251" s="2208"/>
      <c r="V251" s="2208"/>
      <c r="W251" s="2208"/>
      <c r="X251" s="2208"/>
      <c r="Y251" s="2208"/>
      <c r="Z251" s="2208"/>
      <c r="AA251" s="2208"/>
      <c r="AB251" s="2208"/>
      <c r="AC251" s="2208"/>
      <c r="AD251" s="2208"/>
      <c r="AE251" s="2208"/>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8"/>
      <c r="N252" s="2208"/>
      <c r="O252" s="2208"/>
      <c r="P252" s="2208"/>
      <c r="Q252" s="2208"/>
      <c r="R252" s="2208"/>
      <c r="S252" s="2208"/>
      <c r="T252" s="2208"/>
      <c r="V252" s="59" t="s">
        <v>91</v>
      </c>
      <c r="W252" s="2027"/>
      <c r="X252" s="2027"/>
      <c r="Y252" s="57" t="s">
        <v>618</v>
      </c>
      <c r="AC252" s="2208"/>
      <c r="AD252" s="2208"/>
      <c r="AE252" s="2208"/>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8"/>
      <c r="N253" s="2208"/>
      <c r="O253" s="2208"/>
      <c r="P253" s="2208"/>
      <c r="Q253" s="2208"/>
      <c r="R253" s="2208"/>
      <c r="S253" s="2208"/>
      <c r="T253" s="2208"/>
      <c r="U253" s="2208"/>
      <c r="V253" s="2208"/>
      <c r="W253" s="2208"/>
      <c r="X253" s="2208"/>
      <c r="Y253" s="2208"/>
      <c r="Z253" s="2208"/>
      <c r="AA253" s="2208"/>
      <c r="AB253" s="2208"/>
      <c r="AC253" s="2208"/>
      <c r="AD253" s="2208"/>
      <c r="AE253" s="2208"/>
      <c r="AF253" s="719"/>
      <c r="AG253" s="719"/>
      <c r="AH253" s="2101">
        <v>99.99</v>
      </c>
      <c r="AI253" s="2101"/>
      <c r="AJ253" s="2101"/>
      <c r="AK253" s="210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0"/>
      <c r="N254" s="2060"/>
      <c r="O254" s="2060"/>
      <c r="P254" s="2060"/>
      <c r="Q254" s="2060"/>
      <c r="R254" s="2060"/>
      <c r="S254" s="7" t="s">
        <v>212</v>
      </c>
      <c r="T254" s="7"/>
      <c r="U254" s="2027"/>
      <c r="V254" s="2027"/>
      <c r="W254" s="2027"/>
      <c r="X254" s="7" t="s">
        <v>94</v>
      </c>
      <c r="Z254" s="2060"/>
      <c r="AA254" s="2060"/>
      <c r="AB254" s="2060"/>
      <c r="AC254" s="2060"/>
      <c r="AD254" s="2060"/>
      <c r="AE254" s="2060"/>
    </row>
    <row r="255" spans="1:72" ht="12.75">
      <c r="A255" s="29"/>
      <c r="B255" s="7"/>
      <c r="C255" s="7"/>
      <c r="D255" s="60" t="s">
        <v>95</v>
      </c>
      <c r="E255" s="7"/>
      <c r="F255" s="7"/>
      <c r="M255" s="2200"/>
      <c r="N255" s="2200"/>
      <c r="O255" s="2200"/>
      <c r="P255" s="2200"/>
      <c r="Q255" s="2200"/>
      <c r="R255" s="2200"/>
      <c r="S255" s="2200"/>
      <c r="T255" s="2200"/>
      <c r="U255" s="2200"/>
      <c r="V255" s="2200"/>
      <c r="W255" s="2200"/>
      <c r="X255" s="2200"/>
      <c r="Y255" s="2200"/>
      <c r="Z255" s="2200"/>
      <c r="AA255" s="2200"/>
      <c r="AB255" s="2200"/>
      <c r="AC255" s="2200"/>
      <c r="AD255" s="2200"/>
      <c r="AE255" s="220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8" t="s">
        <v>316</v>
      </c>
      <c r="N256" s="2038"/>
      <c r="O256" s="2038"/>
      <c r="P256" s="2038"/>
      <c r="Q256" s="2038"/>
      <c r="R256" s="2038"/>
      <c r="S256" s="2038"/>
      <c r="T256" s="2038"/>
      <c r="U256" s="387" t="s">
        <v>975</v>
      </c>
      <c r="V256" s="325"/>
      <c r="W256" s="325"/>
      <c r="X256" s="325"/>
      <c r="Y256" s="325"/>
      <c r="Z256" s="325"/>
      <c r="AA256" s="2215"/>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8"/>
      <c r="N259" s="2208"/>
      <c r="O259" s="2208"/>
      <c r="P259" s="2208"/>
      <c r="Q259" s="2208"/>
      <c r="R259" s="2208"/>
      <c r="S259" s="2208"/>
      <c r="T259" s="2208"/>
      <c r="U259" s="2208"/>
      <c r="V259" s="2208"/>
      <c r="W259" s="2208"/>
      <c r="X259" s="2208"/>
      <c r="Y259" s="2208"/>
      <c r="Z259" s="2208"/>
      <c r="AA259" s="2208"/>
      <c r="AB259" s="2208"/>
      <c r="AC259" s="2208"/>
      <c r="AD259" s="2208"/>
      <c r="AE259" s="2208"/>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8"/>
      <c r="N260" s="2208"/>
      <c r="O260" s="2208"/>
      <c r="P260" s="2208"/>
      <c r="Q260" s="2208"/>
      <c r="R260" s="2208"/>
      <c r="S260" s="2208"/>
      <c r="T260" s="2208"/>
      <c r="V260" s="59" t="s">
        <v>91</v>
      </c>
      <c r="W260" s="2027"/>
      <c r="X260" s="2027"/>
      <c r="Y260" s="57" t="s">
        <v>618</v>
      </c>
      <c r="AC260" s="2208"/>
      <c r="AD260" s="2208"/>
      <c r="AE260" s="2208"/>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8"/>
      <c r="N261" s="2208"/>
      <c r="O261" s="2208"/>
      <c r="P261" s="2208"/>
      <c r="Q261" s="2208"/>
      <c r="R261" s="2208"/>
      <c r="S261" s="2208"/>
      <c r="T261" s="2208"/>
      <c r="U261" s="2208"/>
      <c r="V261" s="2208"/>
      <c r="W261" s="2208"/>
      <c r="X261" s="2208"/>
      <c r="Y261" s="2208"/>
      <c r="Z261" s="2208"/>
      <c r="AA261" s="2208"/>
      <c r="AB261" s="2208"/>
      <c r="AC261" s="2208"/>
      <c r="AD261" s="2208"/>
      <c r="AE261" s="2208"/>
      <c r="AF261" s="719"/>
      <c r="AG261" s="719"/>
      <c r="AH261" s="2101"/>
      <c r="AI261" s="2101"/>
      <c r="AJ261" s="2101"/>
      <c r="AK261" s="210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0"/>
      <c r="N262" s="2060"/>
      <c r="O262" s="2060"/>
      <c r="P262" s="2060"/>
      <c r="Q262" s="2060"/>
      <c r="R262" s="2060"/>
      <c r="S262" s="7" t="s">
        <v>212</v>
      </c>
      <c r="T262" s="7"/>
      <c r="U262" s="2027"/>
      <c r="V262" s="2027"/>
      <c r="W262" s="2027"/>
      <c r="X262" s="7" t="s">
        <v>94</v>
      </c>
      <c r="Z262" s="2060"/>
      <c r="AA262" s="2060"/>
      <c r="AB262" s="2060"/>
      <c r="AC262" s="2060"/>
      <c r="AD262" s="2060"/>
      <c r="AE262" s="206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0"/>
      <c r="N263" s="2200"/>
      <c r="O263" s="2200"/>
      <c r="P263" s="2200"/>
      <c r="Q263" s="2200"/>
      <c r="R263" s="2200"/>
      <c r="S263" s="2200"/>
      <c r="T263" s="2200"/>
      <c r="U263" s="2200"/>
      <c r="V263" s="2200"/>
      <c r="W263" s="2200"/>
      <c r="X263" s="2200"/>
      <c r="Y263" s="2200"/>
      <c r="Z263" s="2200"/>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8" t="s">
        <v>316</v>
      </c>
      <c r="N264" s="2038"/>
      <c r="O264" s="2038"/>
      <c r="P264" s="2038"/>
      <c r="Q264" s="2038"/>
      <c r="R264" s="2038"/>
      <c r="S264" s="2038"/>
      <c r="T264" s="2038"/>
      <c r="U264" s="387" t="s">
        <v>975</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3" t="str">
        <f>BO245</f>
        <v>Nonprofit</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8" t="s">
        <v>286</v>
      </c>
      <c r="E269" s="2208"/>
      <c r="F269" s="2208"/>
      <c r="G269" s="2208"/>
      <c r="H269" s="2208"/>
      <c r="J269" s="12" t="s">
        <v>285</v>
      </c>
      <c r="X269" s="2216"/>
      <c r="Y269" s="2216"/>
      <c r="Z269" s="2216"/>
      <c r="AA269" s="2216"/>
      <c r="AB269" s="2216"/>
      <c r="AC269" s="221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3" t="s">
        <v>2547</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0" t="s">
        <v>2536</v>
      </c>
      <c r="M274" s="2208"/>
      <c r="N274" s="2208"/>
      <c r="O274" s="2208"/>
      <c r="P274" s="2208"/>
      <c r="Q274" s="2208"/>
      <c r="R274" s="2208"/>
      <c r="S274" s="2208"/>
      <c r="T274" s="2208"/>
      <c r="U274" s="2208"/>
      <c r="V274" s="2208"/>
      <c r="W274" s="2208"/>
      <c r="X274" s="2208"/>
      <c r="Y274" s="2208"/>
      <c r="Z274" s="2208"/>
      <c r="AA274" s="2208"/>
      <c r="AB274" s="2208"/>
      <c r="AC274" s="2208"/>
      <c r="AD274" s="2208"/>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10" t="s">
        <v>72</v>
      </c>
      <c r="M275" s="2208"/>
      <c r="N275" s="2208"/>
      <c r="O275" s="2208"/>
      <c r="P275" s="2208"/>
      <c r="Q275" s="2208"/>
      <c r="R275" s="2208"/>
      <c r="S275" s="2208"/>
      <c r="U275" s="59" t="s">
        <v>91</v>
      </c>
      <c r="V275" s="2159" t="s">
        <v>2537</v>
      </c>
      <c r="W275" s="2027"/>
      <c r="X275" s="57" t="s">
        <v>618</v>
      </c>
      <c r="AB275" s="2208">
        <v>93401</v>
      </c>
      <c r="AC275" s="2208"/>
      <c r="AD275" s="22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0" t="s">
        <v>2538</v>
      </c>
      <c r="M276" s="2208"/>
      <c r="N276" s="2208"/>
      <c r="O276" s="2208"/>
      <c r="P276" s="2208"/>
      <c r="Q276" s="2208"/>
      <c r="R276" s="2208"/>
      <c r="S276" s="2208"/>
      <c r="T276" s="2208"/>
      <c r="U276" s="2208"/>
      <c r="V276" s="2208"/>
      <c r="W276" s="2208"/>
      <c r="X276" s="2208"/>
      <c r="Y276" s="2208"/>
      <c r="Z276" s="2208"/>
      <c r="AA276" s="2208"/>
      <c r="AB276" s="2208"/>
      <c r="AC276" s="2208"/>
      <c r="AD276" s="220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1" t="s">
        <v>2539</v>
      </c>
      <c r="M277" s="2060"/>
      <c r="N277" s="2060"/>
      <c r="O277" s="2060"/>
      <c r="P277" s="2060"/>
      <c r="Q277" s="2060"/>
      <c r="R277" s="7" t="s">
        <v>212</v>
      </c>
      <c r="S277" s="7"/>
      <c r="T277" s="2027"/>
      <c r="U277" s="2027"/>
      <c r="V277" s="2027"/>
      <c r="W277" s="7" t="s">
        <v>94</v>
      </c>
      <c r="Y277" s="2060"/>
      <c r="Z277" s="2060"/>
      <c r="AA277" s="2060"/>
      <c r="AB277" s="2060"/>
      <c r="AC277" s="2060"/>
      <c r="AD277" s="2060"/>
      <c r="BN277" s="61"/>
    </row>
    <row r="278" spans="1:66" ht="12.75">
      <c r="D278" s="60" t="s">
        <v>95</v>
      </c>
      <c r="E278" s="7"/>
      <c r="F278" s="7"/>
      <c r="L278" s="2200" t="s">
        <v>2540</v>
      </c>
      <c r="M278" s="2200"/>
      <c r="N278" s="2200"/>
      <c r="O278" s="2200"/>
      <c r="P278" s="2200"/>
      <c r="Q278" s="2200"/>
      <c r="R278" s="2200"/>
      <c r="S278" s="2200"/>
      <c r="T278" s="2200"/>
      <c r="U278" s="2200"/>
      <c r="V278" s="2200"/>
      <c r="W278" s="2200"/>
      <c r="X278" s="2200"/>
      <c r="Y278" s="2200"/>
      <c r="Z278" s="2200"/>
      <c r="AA278" s="2200"/>
      <c r="AB278" s="2200"/>
      <c r="AC278" s="2200"/>
      <c r="AD278" s="2200"/>
      <c r="AF278" s="7"/>
      <c r="AG278" s="7"/>
      <c r="AH278" s="7"/>
      <c r="AI278" s="7"/>
      <c r="AJ278" s="7"/>
      <c r="BN278" s="61"/>
    </row>
    <row r="279" spans="1:66" ht="12.75">
      <c r="D279" s="58" t="s">
        <v>658</v>
      </c>
      <c r="E279" s="58"/>
      <c r="F279" s="58"/>
      <c r="G279" s="58"/>
      <c r="H279" s="58"/>
      <c r="I279" s="58"/>
      <c r="L279" s="2159" t="s">
        <v>2548</v>
      </c>
      <c r="M279" s="2159"/>
      <c r="N279" s="2159"/>
      <c r="O279" s="2159"/>
      <c r="P279" s="2159"/>
      <c r="Q279" s="2159"/>
      <c r="R279" s="2159"/>
      <c r="S279" s="2159"/>
      <c r="T279" s="2159"/>
      <c r="U279" s="2159"/>
      <c r="V279" s="2159"/>
      <c r="W279" s="2159"/>
      <c r="X279" s="2159"/>
      <c r="Y279" s="2159"/>
      <c r="Z279" s="2159"/>
      <c r="AA279" s="2159"/>
      <c r="AB279" s="2159"/>
      <c r="AC279" s="2159"/>
      <c r="AD279" s="215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0" t="s">
        <v>574</v>
      </c>
      <c r="B281" s="2080"/>
      <c r="C281" s="2080"/>
      <c r="D281" s="2080"/>
      <c r="E281" s="2080"/>
      <c r="F281" s="2080"/>
      <c r="G281" s="2080"/>
      <c r="H281" s="2080"/>
      <c r="I281" s="2080"/>
      <c r="J281" s="2080"/>
      <c r="K281" s="2080"/>
      <c r="L281" s="2080"/>
      <c r="M281" s="2080"/>
      <c r="N281" s="2080"/>
      <c r="O281" s="2080"/>
      <c r="P281" s="2080"/>
      <c r="Q281" s="2080"/>
      <c r="R281" s="2080"/>
      <c r="S281" s="2080"/>
      <c r="T281" s="2080"/>
      <c r="U281" s="2080"/>
      <c r="V281" s="2080"/>
      <c r="W281" s="2080"/>
      <c r="X281" s="2080"/>
      <c r="Y281" s="2080"/>
      <c r="Z281" s="2080"/>
      <c r="AA281" s="2080"/>
      <c r="AB281" s="2080"/>
      <c r="AC281" s="2080"/>
      <c r="AD281" s="2080"/>
      <c r="AE281" s="2080"/>
      <c r="AF281" s="2080"/>
      <c r="AG281" s="2080"/>
      <c r="AH281" s="2080"/>
      <c r="AI281" s="2080"/>
      <c r="AJ281" s="2080"/>
      <c r="AK281" s="2080"/>
      <c r="AL281" s="2080"/>
      <c r="AM281" s="144"/>
      <c r="AN281" s="144"/>
      <c r="AO281" s="144"/>
      <c r="AP281" s="144"/>
      <c r="AQ281" s="144"/>
      <c r="AR281" s="144"/>
      <c r="AS281" s="144"/>
      <c r="AT281" s="144"/>
      <c r="AU281" s="144"/>
      <c r="AV281" s="144"/>
      <c r="AW281" s="144"/>
      <c r="AX281" s="144"/>
      <c r="AY281" s="144"/>
      <c r="BN281" s="61"/>
    </row>
    <row r="282" spans="1:66" ht="13.5" thickBo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c r="AB282" s="2081"/>
      <c r="AC282" s="2081"/>
      <c r="AD282" s="2081"/>
      <c r="AE282" s="2081"/>
      <c r="AF282" s="2081"/>
      <c r="AG282" s="2081"/>
      <c r="AH282" s="2081"/>
      <c r="AI282" s="2081"/>
      <c r="AJ282" s="2081"/>
      <c r="AK282" s="2081"/>
      <c r="AL282" s="208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6" t="s">
        <v>2547</v>
      </c>
      <c r="I286" s="2036"/>
      <c r="J286" s="2036"/>
      <c r="K286" s="2036"/>
      <c r="L286" s="2036"/>
      <c r="M286" s="2036"/>
      <c r="N286" s="2036"/>
      <c r="O286" s="2036"/>
      <c r="P286" s="2036"/>
      <c r="Q286" s="2036"/>
      <c r="R286" s="2036"/>
      <c r="T286" s="58" t="s">
        <v>600</v>
      </c>
      <c r="V286" s="58"/>
      <c r="W286" s="58"/>
      <c r="X286" s="58"/>
      <c r="Y286" s="58"/>
      <c r="AA286" s="2036" t="s">
        <v>2550</v>
      </c>
      <c r="AB286" s="2036"/>
      <c r="AC286" s="2036"/>
      <c r="AD286" s="2036"/>
      <c r="AE286" s="2036"/>
      <c r="AF286" s="2036"/>
      <c r="AG286" s="2036"/>
      <c r="AH286" s="2036"/>
      <c r="AI286" s="2036"/>
      <c r="AJ286" s="2036"/>
      <c r="AK286" s="2036"/>
      <c r="BN286" s="61"/>
    </row>
    <row r="287" spans="1:66" ht="12.75">
      <c r="B287" s="58" t="s">
        <v>504</v>
      </c>
      <c r="C287" s="58"/>
      <c r="D287" s="58"/>
      <c r="E287" s="58"/>
      <c r="F287" s="58"/>
      <c r="H287" s="2038" t="s">
        <v>2536</v>
      </c>
      <c r="I287" s="2038"/>
      <c r="J287" s="2038"/>
      <c r="K287" s="2038"/>
      <c r="L287" s="2038"/>
      <c r="M287" s="2038"/>
      <c r="N287" s="2038"/>
      <c r="O287" s="2038"/>
      <c r="P287" s="2038"/>
      <c r="Q287" s="2038"/>
      <c r="R287" s="2038"/>
      <c r="T287" s="58" t="s">
        <v>504</v>
      </c>
      <c r="V287" s="58"/>
      <c r="W287" s="58"/>
      <c r="X287" s="58"/>
      <c r="Y287" s="58"/>
      <c r="AA287" s="2038" t="s">
        <v>2551</v>
      </c>
      <c r="AB287" s="2038"/>
      <c r="AC287" s="2038"/>
      <c r="AD287" s="2038"/>
      <c r="AE287" s="2038"/>
      <c r="AF287" s="2038"/>
      <c r="AG287" s="2038"/>
      <c r="AH287" s="2038"/>
      <c r="AI287" s="2038"/>
      <c r="AJ287" s="2038"/>
      <c r="AK287" s="2038"/>
      <c r="BN287" s="61"/>
    </row>
    <row r="288" spans="1:66" ht="12.75">
      <c r="B288" s="58" t="s">
        <v>505</v>
      </c>
      <c r="C288" s="58"/>
      <c r="D288" s="58"/>
      <c r="E288" s="58"/>
      <c r="F288" s="58"/>
      <c r="H288" s="2038" t="s">
        <v>2549</v>
      </c>
      <c r="I288" s="2038"/>
      <c r="J288" s="2038"/>
      <c r="K288" s="2038"/>
      <c r="L288" s="2038"/>
      <c r="M288" s="2038"/>
      <c r="N288" s="2038"/>
      <c r="O288" s="2038"/>
      <c r="P288" s="2038"/>
      <c r="Q288" s="2038"/>
      <c r="R288" s="2038"/>
      <c r="T288" s="58" t="s">
        <v>79</v>
      </c>
      <c r="V288" s="58"/>
      <c r="W288" s="58"/>
      <c r="X288" s="58"/>
      <c r="Y288" s="58"/>
      <c r="AA288" s="2038" t="s">
        <v>2552</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
        <v>2538</v>
      </c>
      <c r="I289" s="2038"/>
      <c r="J289" s="2038"/>
      <c r="K289" s="2038"/>
      <c r="L289" s="2038"/>
      <c r="M289" s="2038"/>
      <c r="N289" s="2038"/>
      <c r="O289" s="2038"/>
      <c r="P289" s="2038"/>
      <c r="Q289" s="2038"/>
      <c r="R289" s="2038"/>
      <c r="T289" s="58" t="s">
        <v>92</v>
      </c>
      <c r="V289" s="58"/>
      <c r="W289" s="58"/>
      <c r="X289" s="58"/>
      <c r="Y289" s="58"/>
      <c r="AA289" s="2038" t="s">
        <v>2553</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209" t="s">
        <v>2539</v>
      </c>
      <c r="I290" s="2188"/>
      <c r="J290" s="2188"/>
      <c r="K290" s="2188"/>
      <c r="L290" s="2188"/>
      <c r="M290" s="2188"/>
      <c r="N290" s="7" t="s">
        <v>212</v>
      </c>
      <c r="O290" s="7"/>
      <c r="P290" s="2208"/>
      <c r="Q290" s="2208"/>
      <c r="R290" s="2208"/>
      <c r="S290" s="58"/>
      <c r="T290" s="58" t="s">
        <v>93</v>
      </c>
      <c r="V290" s="58"/>
      <c r="W290" s="58"/>
      <c r="X290" s="58"/>
      <c r="Y290" s="58"/>
      <c r="AA290" s="2209" t="s">
        <v>2554</v>
      </c>
      <c r="AB290" s="2188"/>
      <c r="AC290" s="2188"/>
      <c r="AD290" s="2188"/>
      <c r="AE290" s="2188"/>
      <c r="AF290" s="2188"/>
      <c r="AG290" s="7" t="s">
        <v>212</v>
      </c>
      <c r="AH290" s="7"/>
      <c r="AI290" s="2208"/>
      <c r="AJ290" s="2208"/>
      <c r="AK290" s="2208"/>
      <c r="BN290" s="61"/>
    </row>
    <row r="291" spans="2:66" ht="12.75" customHeight="1">
      <c r="B291" s="58" t="s">
        <v>94</v>
      </c>
      <c r="C291" s="58"/>
      <c r="D291" s="58"/>
      <c r="E291" s="58"/>
      <c r="F291" s="58"/>
      <c r="G291" s="58"/>
      <c r="H291" s="2060"/>
      <c r="I291" s="2060"/>
      <c r="J291" s="2060"/>
      <c r="K291" s="2060"/>
      <c r="L291" s="2060"/>
      <c r="M291" s="2060"/>
      <c r="N291" s="60"/>
      <c r="O291" s="60"/>
      <c r="P291" s="62"/>
      <c r="Q291" s="62"/>
      <c r="R291" s="62"/>
      <c r="S291" s="58"/>
      <c r="T291" s="58" t="s">
        <v>94</v>
      </c>
      <c r="V291" s="58"/>
      <c r="W291" s="58"/>
      <c r="X291" s="58"/>
      <c r="Y291" s="58"/>
      <c r="AA291" s="2060"/>
      <c r="AB291" s="2060"/>
      <c r="AC291" s="2060"/>
      <c r="AD291" s="2060"/>
      <c r="AE291" s="2060"/>
      <c r="AF291" s="2060"/>
      <c r="AG291" s="60"/>
      <c r="AH291" s="60"/>
      <c r="AI291" s="62"/>
      <c r="AJ291" s="62"/>
      <c r="AK291" s="62"/>
      <c r="BN291" s="61"/>
    </row>
    <row r="292" spans="2:66" ht="12.75" customHeight="1">
      <c r="B292" s="58" t="s">
        <v>80</v>
      </c>
      <c r="C292" s="58"/>
      <c r="D292" s="58"/>
      <c r="E292" s="58"/>
      <c r="F292" s="58"/>
      <c r="G292" s="58"/>
      <c r="H292" s="2038" t="s">
        <v>2540</v>
      </c>
      <c r="I292" s="2038"/>
      <c r="J292" s="2038"/>
      <c r="K292" s="2038"/>
      <c r="L292" s="2038"/>
      <c r="M292" s="2038"/>
      <c r="N292" s="2036"/>
      <c r="O292" s="2036"/>
      <c r="P292" s="2036"/>
      <c r="Q292" s="2036"/>
      <c r="R292" s="2036"/>
      <c r="S292" s="58"/>
      <c r="T292" s="58" t="s">
        <v>80</v>
      </c>
      <c r="V292" s="58"/>
      <c r="W292" s="58"/>
      <c r="X292" s="58"/>
      <c r="Y292" s="58"/>
      <c r="AA292" s="2038" t="s">
        <v>2555</v>
      </c>
      <c r="AB292" s="2038"/>
      <c r="AC292" s="2038"/>
      <c r="AD292" s="2038"/>
      <c r="AE292" s="2038"/>
      <c r="AF292" s="2038"/>
      <c r="AG292" s="2036"/>
      <c r="AH292" s="2036"/>
      <c r="AI292" s="2036"/>
      <c r="AJ292" s="2036"/>
      <c r="AK292" s="203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6" t="s">
        <v>2556</v>
      </c>
      <c r="I294" s="2036"/>
      <c r="J294" s="2036"/>
      <c r="K294" s="2036"/>
      <c r="L294" s="2036"/>
      <c r="M294" s="2036"/>
      <c r="N294" s="2036"/>
      <c r="O294" s="2036"/>
      <c r="P294" s="2036"/>
      <c r="Q294" s="2036"/>
      <c r="R294" s="2036"/>
      <c r="T294" s="58" t="s">
        <v>374</v>
      </c>
      <c r="V294" s="58"/>
      <c r="W294" s="58"/>
      <c r="X294" s="58"/>
      <c r="Y294" s="58"/>
      <c r="AA294" s="2036" t="s">
        <v>2547</v>
      </c>
      <c r="AB294" s="2036"/>
      <c r="AC294" s="2036"/>
      <c r="AD294" s="2036"/>
      <c r="AE294" s="2036"/>
      <c r="AF294" s="2036"/>
      <c r="AG294" s="2036"/>
      <c r="AH294" s="2036"/>
      <c r="AI294" s="2036"/>
      <c r="AJ294" s="2036"/>
      <c r="AK294" s="2036"/>
      <c r="BN294" s="61"/>
    </row>
    <row r="295" spans="2:66" ht="12.75">
      <c r="B295" s="58" t="s">
        <v>504</v>
      </c>
      <c r="C295" s="58"/>
      <c r="D295" s="58"/>
      <c r="E295" s="58"/>
      <c r="F295" s="58"/>
      <c r="H295" s="2038" t="s">
        <v>2557</v>
      </c>
      <c r="I295" s="2038"/>
      <c r="J295" s="2038"/>
      <c r="K295" s="2038"/>
      <c r="L295" s="2038"/>
      <c r="M295" s="2038"/>
      <c r="N295" s="2038"/>
      <c r="O295" s="2038"/>
      <c r="P295" s="2038"/>
      <c r="Q295" s="2038"/>
      <c r="R295" s="2038"/>
      <c r="T295" s="58" t="s">
        <v>504</v>
      </c>
      <c r="V295" s="58"/>
      <c r="W295" s="58"/>
      <c r="X295" s="58"/>
      <c r="Y295" s="58"/>
      <c r="AA295" s="2038" t="s">
        <v>2536</v>
      </c>
      <c r="AB295" s="2038"/>
      <c r="AC295" s="2038"/>
      <c r="AD295" s="2038"/>
      <c r="AE295" s="2038"/>
      <c r="AF295" s="2038"/>
      <c r="AG295" s="2038"/>
      <c r="AH295" s="2038"/>
      <c r="AI295" s="2038"/>
      <c r="AJ295" s="2038"/>
      <c r="AK295" s="2038"/>
      <c r="BN295" s="61"/>
    </row>
    <row r="296" spans="2:66" ht="12.75">
      <c r="B296" s="58" t="s">
        <v>505</v>
      </c>
      <c r="C296" s="58"/>
      <c r="D296" s="58"/>
      <c r="E296" s="58"/>
      <c r="F296" s="58"/>
      <c r="H296" s="2038" t="s">
        <v>2558</v>
      </c>
      <c r="I296" s="2038"/>
      <c r="J296" s="2038"/>
      <c r="K296" s="2038"/>
      <c r="L296" s="2038"/>
      <c r="M296" s="2038"/>
      <c r="N296" s="2038"/>
      <c r="O296" s="2038"/>
      <c r="P296" s="2038"/>
      <c r="Q296" s="2038"/>
      <c r="R296" s="2038"/>
      <c r="T296" s="58" t="s">
        <v>79</v>
      </c>
      <c r="V296" s="58"/>
      <c r="W296" s="58"/>
      <c r="X296" s="58"/>
      <c r="Y296" s="58"/>
      <c r="AA296" s="2038" t="s">
        <v>2562</v>
      </c>
      <c r="AB296" s="2038"/>
      <c r="AC296" s="2038"/>
      <c r="AD296" s="2038"/>
      <c r="AE296" s="2038"/>
      <c r="AF296" s="2038"/>
      <c r="AG296" s="2038"/>
      <c r="AH296" s="2038"/>
      <c r="AI296" s="2038"/>
      <c r="AJ296" s="2038"/>
      <c r="AK296" s="2038"/>
      <c r="BN296" s="61"/>
    </row>
    <row r="297" spans="2:66" ht="12.75">
      <c r="B297" s="58" t="s">
        <v>92</v>
      </c>
      <c r="C297" s="58"/>
      <c r="D297" s="58"/>
      <c r="E297" s="58"/>
      <c r="F297" s="58"/>
      <c r="H297" s="2038" t="s">
        <v>2559</v>
      </c>
      <c r="I297" s="2038"/>
      <c r="J297" s="2038"/>
      <c r="K297" s="2038"/>
      <c r="L297" s="2038"/>
      <c r="M297" s="2038"/>
      <c r="N297" s="2038"/>
      <c r="O297" s="2038"/>
      <c r="P297" s="2038"/>
      <c r="Q297" s="2038"/>
      <c r="R297" s="2038"/>
      <c r="T297" s="58" t="s">
        <v>92</v>
      </c>
      <c r="V297" s="58"/>
      <c r="W297" s="58"/>
      <c r="X297" s="58"/>
      <c r="Y297" s="58"/>
      <c r="AA297" s="2038" t="s">
        <v>2563</v>
      </c>
      <c r="AB297" s="2038"/>
      <c r="AC297" s="2038"/>
      <c r="AD297" s="2038"/>
      <c r="AE297" s="2038"/>
      <c r="AF297" s="2038"/>
      <c r="AG297" s="2038"/>
      <c r="AH297" s="2038"/>
      <c r="AI297" s="2038"/>
      <c r="AJ297" s="2038"/>
      <c r="AK297" s="2038"/>
      <c r="BN297" s="61"/>
    </row>
    <row r="298" spans="2:66" ht="12.75">
      <c r="B298" s="58" t="s">
        <v>93</v>
      </c>
      <c r="C298" s="58"/>
      <c r="D298" s="58"/>
      <c r="E298" s="58"/>
      <c r="F298" s="58"/>
      <c r="G298" s="58"/>
      <c r="H298" s="2209" t="s">
        <v>2560</v>
      </c>
      <c r="I298" s="2188"/>
      <c r="J298" s="2188"/>
      <c r="K298" s="2188"/>
      <c r="L298" s="2188"/>
      <c r="M298" s="2188"/>
      <c r="N298" s="7" t="s">
        <v>212</v>
      </c>
      <c r="O298" s="7"/>
      <c r="P298" s="2208"/>
      <c r="Q298" s="2208"/>
      <c r="R298" s="2208"/>
      <c r="S298" s="58"/>
      <c r="T298" s="58" t="s">
        <v>93</v>
      </c>
      <c r="V298" s="58"/>
      <c r="W298" s="58"/>
      <c r="X298" s="58"/>
      <c r="Y298" s="58"/>
      <c r="AA298" s="2209" t="s">
        <v>2564</v>
      </c>
      <c r="AB298" s="2188"/>
      <c r="AC298" s="2188"/>
      <c r="AD298" s="2188"/>
      <c r="AE298" s="2188"/>
      <c r="AF298" s="2188"/>
      <c r="AG298" s="7" t="s">
        <v>212</v>
      </c>
      <c r="AH298" s="7"/>
      <c r="AI298" s="2208"/>
      <c r="AJ298" s="2208"/>
      <c r="AK298" s="2208"/>
      <c r="BN298" s="61"/>
    </row>
    <row r="299" spans="2:66" ht="12.75" customHeight="1">
      <c r="B299" s="58" t="s">
        <v>94</v>
      </c>
      <c r="C299" s="58"/>
      <c r="D299" s="58"/>
      <c r="E299" s="58"/>
      <c r="F299" s="58"/>
      <c r="G299" s="58"/>
      <c r="H299" s="2060"/>
      <c r="I299" s="2060"/>
      <c r="J299" s="2060"/>
      <c r="K299" s="2060"/>
      <c r="L299" s="2060"/>
      <c r="M299" s="2060"/>
      <c r="N299" s="60"/>
      <c r="O299" s="60"/>
      <c r="P299" s="62"/>
      <c r="Q299" s="62"/>
      <c r="R299" s="62"/>
      <c r="S299" s="58"/>
      <c r="T299" s="58" t="s">
        <v>94</v>
      </c>
      <c r="V299" s="58"/>
      <c r="W299" s="58"/>
      <c r="X299" s="58"/>
      <c r="Y299" s="58"/>
      <c r="AA299" s="2060"/>
      <c r="AB299" s="2060"/>
      <c r="AC299" s="2060"/>
      <c r="AD299" s="2060"/>
      <c r="AE299" s="2060"/>
      <c r="AF299" s="2060"/>
      <c r="AG299" s="60"/>
      <c r="AH299" s="60"/>
      <c r="AI299" s="62"/>
      <c r="AJ299" s="62"/>
      <c r="AK299" s="62"/>
      <c r="BN299" s="61"/>
    </row>
    <row r="300" spans="2:66" ht="12.75" customHeight="1">
      <c r="B300" s="58" t="s">
        <v>80</v>
      </c>
      <c r="C300" s="58"/>
      <c r="D300" s="58"/>
      <c r="E300" s="58"/>
      <c r="F300" s="58"/>
      <c r="G300" s="58"/>
      <c r="H300" s="2038" t="s">
        <v>2561</v>
      </c>
      <c r="I300" s="2038"/>
      <c r="J300" s="2038"/>
      <c r="K300" s="2038"/>
      <c r="L300" s="2038"/>
      <c r="M300" s="2038"/>
      <c r="N300" s="2036"/>
      <c r="O300" s="2036"/>
      <c r="P300" s="2036"/>
      <c r="Q300" s="2036"/>
      <c r="R300" s="2036"/>
      <c r="S300" s="58"/>
      <c r="T300" s="58" t="s">
        <v>80</v>
      </c>
      <c r="V300" s="58"/>
      <c r="W300" s="58"/>
      <c r="X300" s="58"/>
      <c r="Y300" s="58"/>
      <c r="AA300" s="2038" t="s">
        <v>2565</v>
      </c>
      <c r="AB300" s="2038"/>
      <c r="AC300" s="2038"/>
      <c r="AD300" s="2038"/>
      <c r="AE300" s="2038"/>
      <c r="AF300" s="2038"/>
      <c r="AG300" s="2036"/>
      <c r="AH300" s="2036"/>
      <c r="AI300" s="2036"/>
      <c r="AJ300" s="2036"/>
      <c r="AK300" s="2036"/>
      <c r="BN300" s="61"/>
    </row>
    <row r="301" spans="2:66" ht="12.75" customHeight="1">
      <c r="BN301" s="61"/>
    </row>
    <row r="302" spans="2:66" ht="12.75" customHeight="1">
      <c r="B302" s="58" t="s">
        <v>81</v>
      </c>
      <c r="C302" s="58"/>
      <c r="D302" s="58"/>
      <c r="E302" s="58"/>
      <c r="F302" s="58"/>
      <c r="H302" s="2036" t="s">
        <v>2556</v>
      </c>
      <c r="I302" s="2036"/>
      <c r="J302" s="2036"/>
      <c r="K302" s="2036"/>
      <c r="L302" s="2036"/>
      <c r="M302" s="2036"/>
      <c r="N302" s="2036"/>
      <c r="O302" s="2036"/>
      <c r="P302" s="2036"/>
      <c r="Q302" s="2036"/>
      <c r="R302" s="2036"/>
      <c r="T302" s="7" t="s">
        <v>943</v>
      </c>
      <c r="V302" s="58"/>
      <c r="W302" s="58"/>
      <c r="X302" s="58"/>
      <c r="Y302" s="58"/>
      <c r="AA302" s="2036" t="s">
        <v>2566</v>
      </c>
      <c r="AB302" s="2036"/>
      <c r="AC302" s="2036"/>
      <c r="AD302" s="2036"/>
      <c r="AE302" s="2036"/>
      <c r="AF302" s="2036"/>
      <c r="AG302" s="2036"/>
      <c r="AH302" s="2036"/>
      <c r="AI302" s="2036"/>
      <c r="AJ302" s="2036"/>
      <c r="AK302" s="2036"/>
      <c r="BN302" s="61"/>
    </row>
    <row r="303" spans="2:66" ht="12.75">
      <c r="B303" s="58" t="s">
        <v>504</v>
      </c>
      <c r="C303" s="58"/>
      <c r="D303" s="58"/>
      <c r="E303" s="58"/>
      <c r="F303" s="58"/>
      <c r="H303" s="2038" t="s">
        <v>2557</v>
      </c>
      <c r="I303" s="2038"/>
      <c r="J303" s="2038"/>
      <c r="K303" s="2038"/>
      <c r="L303" s="2038"/>
      <c r="M303" s="2038"/>
      <c r="N303" s="2038"/>
      <c r="O303" s="2038"/>
      <c r="P303" s="2038"/>
      <c r="Q303" s="2038"/>
      <c r="R303" s="2038"/>
      <c r="T303" s="58" t="s">
        <v>504</v>
      </c>
      <c r="V303" s="58"/>
      <c r="W303" s="58"/>
      <c r="X303" s="58"/>
      <c r="Y303" s="58"/>
      <c r="AA303" s="2038" t="s">
        <v>2567</v>
      </c>
      <c r="AB303" s="2038"/>
      <c r="AC303" s="2038"/>
      <c r="AD303" s="2038"/>
      <c r="AE303" s="2038"/>
      <c r="AF303" s="2038"/>
      <c r="AG303" s="2038"/>
      <c r="AH303" s="2038"/>
      <c r="AI303" s="2038"/>
      <c r="AJ303" s="2038"/>
      <c r="AK303" s="2038"/>
      <c r="BN303" s="61"/>
    </row>
    <row r="304" spans="2:66" ht="12.75">
      <c r="B304" s="58" t="s">
        <v>505</v>
      </c>
      <c r="C304" s="58"/>
      <c r="D304" s="58"/>
      <c r="E304" s="58"/>
      <c r="F304" s="58"/>
      <c r="H304" s="2038" t="s">
        <v>2558</v>
      </c>
      <c r="I304" s="2038"/>
      <c r="J304" s="2038"/>
      <c r="K304" s="2038"/>
      <c r="L304" s="2038"/>
      <c r="M304" s="2038"/>
      <c r="N304" s="2038"/>
      <c r="O304" s="2038"/>
      <c r="P304" s="2038"/>
      <c r="Q304" s="2038"/>
      <c r="R304" s="2038"/>
      <c r="T304" s="58" t="s">
        <v>79</v>
      </c>
      <c r="V304" s="58"/>
      <c r="W304" s="58"/>
      <c r="X304" s="58"/>
      <c r="Y304" s="58"/>
      <c r="AA304" s="2038" t="s">
        <v>2568</v>
      </c>
      <c r="AB304" s="2038"/>
      <c r="AC304" s="2038"/>
      <c r="AD304" s="2038"/>
      <c r="AE304" s="2038"/>
      <c r="AF304" s="2038"/>
      <c r="AG304" s="2038"/>
      <c r="AH304" s="2038"/>
      <c r="AI304" s="2038"/>
      <c r="AJ304" s="2038"/>
      <c r="AK304" s="2038"/>
      <c r="BN304" s="61"/>
    </row>
    <row r="305" spans="2:66" ht="12.75">
      <c r="B305" s="58" t="s">
        <v>92</v>
      </c>
      <c r="C305" s="58"/>
      <c r="D305" s="58"/>
      <c r="E305" s="58"/>
      <c r="F305" s="58"/>
      <c r="H305" s="2038" t="s">
        <v>2559</v>
      </c>
      <c r="I305" s="2038"/>
      <c r="J305" s="2038"/>
      <c r="K305" s="2038"/>
      <c r="L305" s="2038"/>
      <c r="M305" s="2038"/>
      <c r="N305" s="2038"/>
      <c r="O305" s="2038"/>
      <c r="P305" s="2038"/>
      <c r="Q305" s="2038"/>
      <c r="R305" s="2038"/>
      <c r="T305" s="58" t="s">
        <v>92</v>
      </c>
      <c r="V305" s="58"/>
      <c r="W305" s="58"/>
      <c r="X305" s="58"/>
      <c r="Y305" s="58"/>
      <c r="AA305" s="2038" t="s">
        <v>2569</v>
      </c>
      <c r="AB305" s="2038"/>
      <c r="AC305" s="2038"/>
      <c r="AD305" s="2038"/>
      <c r="AE305" s="2038"/>
      <c r="AF305" s="2038"/>
      <c r="AG305" s="2038"/>
      <c r="AH305" s="2038"/>
      <c r="AI305" s="2038"/>
      <c r="AJ305" s="2038"/>
      <c r="AK305" s="2038"/>
      <c r="BN305" s="61"/>
    </row>
    <row r="306" spans="2:66" ht="12.75">
      <c r="B306" s="58" t="s">
        <v>93</v>
      </c>
      <c r="C306" s="58"/>
      <c r="D306" s="58"/>
      <c r="E306" s="58"/>
      <c r="F306" s="58"/>
      <c r="G306" s="58"/>
      <c r="H306" s="2209" t="s">
        <v>2560</v>
      </c>
      <c r="I306" s="2188"/>
      <c r="J306" s="2188"/>
      <c r="K306" s="2188"/>
      <c r="L306" s="2188"/>
      <c r="M306" s="2188"/>
      <c r="N306" s="7" t="s">
        <v>212</v>
      </c>
      <c r="O306" s="7"/>
      <c r="P306" s="2208"/>
      <c r="Q306" s="2208"/>
      <c r="R306" s="2208"/>
      <c r="S306" s="58"/>
      <c r="T306" s="58" t="s">
        <v>93</v>
      </c>
      <c r="V306" s="58"/>
      <c r="W306" s="58"/>
      <c r="X306" s="58"/>
      <c r="Y306" s="58"/>
      <c r="AA306" s="2209" t="s">
        <v>2570</v>
      </c>
      <c r="AB306" s="2188"/>
      <c r="AC306" s="2188"/>
      <c r="AD306" s="2188"/>
      <c r="AE306" s="2188"/>
      <c r="AF306" s="2188"/>
      <c r="AG306" s="7" t="s">
        <v>212</v>
      </c>
      <c r="AH306" s="7"/>
      <c r="AI306" s="2208"/>
      <c r="AJ306" s="2208"/>
      <c r="AK306" s="2208"/>
      <c r="BN306" s="61"/>
    </row>
    <row r="307" spans="2:66" ht="12.75">
      <c r="B307" s="58" t="s">
        <v>94</v>
      </c>
      <c r="C307" s="58"/>
      <c r="D307" s="58"/>
      <c r="E307" s="58"/>
      <c r="F307" s="58"/>
      <c r="G307" s="58"/>
      <c r="H307" s="2060"/>
      <c r="I307" s="2060"/>
      <c r="J307" s="2060"/>
      <c r="K307" s="2060"/>
      <c r="L307" s="2060"/>
      <c r="M307" s="2060"/>
      <c r="N307" s="60"/>
      <c r="O307" s="60"/>
      <c r="P307" s="62"/>
      <c r="Q307" s="62"/>
      <c r="R307" s="62"/>
      <c r="S307" s="58"/>
      <c r="T307" s="58" t="s">
        <v>94</v>
      </c>
      <c r="V307" s="58"/>
      <c r="W307" s="58"/>
      <c r="X307" s="58"/>
      <c r="Y307" s="58"/>
      <c r="AA307" s="2060"/>
      <c r="AB307" s="2060"/>
      <c r="AC307" s="2060"/>
      <c r="AD307" s="2060"/>
      <c r="AE307" s="2060"/>
      <c r="AF307" s="2060"/>
      <c r="AG307" s="60"/>
      <c r="AH307" s="60"/>
      <c r="AI307" s="62"/>
      <c r="AJ307" s="62"/>
      <c r="AK307" s="62"/>
      <c r="BN307" s="61"/>
    </row>
    <row r="308" spans="2:66" ht="12.75">
      <c r="B308" s="58" t="s">
        <v>80</v>
      </c>
      <c r="C308" s="58"/>
      <c r="D308" s="58"/>
      <c r="E308" s="58"/>
      <c r="F308" s="58"/>
      <c r="G308" s="58"/>
      <c r="H308" s="2038" t="s">
        <v>2561</v>
      </c>
      <c r="I308" s="2038"/>
      <c r="J308" s="2038"/>
      <c r="K308" s="2038"/>
      <c r="L308" s="2038"/>
      <c r="M308" s="2038"/>
      <c r="N308" s="2036"/>
      <c r="O308" s="2036"/>
      <c r="P308" s="2036"/>
      <c r="Q308" s="2036"/>
      <c r="R308" s="2036"/>
      <c r="S308" s="58"/>
      <c r="T308" s="58" t="s">
        <v>80</v>
      </c>
      <c r="V308" s="58"/>
      <c r="W308" s="58"/>
      <c r="X308" s="58"/>
      <c r="Y308" s="58"/>
      <c r="AA308" s="2038" t="s">
        <v>2571</v>
      </c>
      <c r="AB308" s="2038"/>
      <c r="AC308" s="2038"/>
      <c r="AD308" s="2038"/>
      <c r="AE308" s="2038"/>
      <c r="AF308" s="2038"/>
      <c r="AG308" s="2036"/>
      <c r="AH308" s="2036"/>
      <c r="AI308" s="2036"/>
      <c r="AJ308" s="2036"/>
      <c r="AK308" s="203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6" t="s">
        <v>2572</v>
      </c>
      <c r="I310" s="2036"/>
      <c r="J310" s="2036"/>
      <c r="K310" s="2036"/>
      <c r="L310" s="2036"/>
      <c r="M310" s="2036"/>
      <c r="N310" s="2036"/>
      <c r="O310" s="2036"/>
      <c r="P310" s="2036"/>
      <c r="Q310" s="2036"/>
      <c r="R310" s="2036"/>
      <c r="S310" s="58"/>
      <c r="T310" s="58" t="s">
        <v>375</v>
      </c>
      <c r="V310" s="58"/>
      <c r="W310" s="58"/>
      <c r="X310" s="58"/>
      <c r="Y310" s="58"/>
      <c r="AA310" s="2036" t="s">
        <v>2545</v>
      </c>
      <c r="AB310" s="2036"/>
      <c r="AC310" s="2036"/>
      <c r="AD310" s="2036"/>
      <c r="AE310" s="2036"/>
      <c r="AF310" s="2036"/>
      <c r="AG310" s="2036"/>
      <c r="AH310" s="2036"/>
      <c r="AI310" s="2036"/>
      <c r="AJ310" s="2036"/>
      <c r="AK310" s="2036"/>
      <c r="BN310" s="61"/>
    </row>
    <row r="311" spans="2:66" ht="12.75">
      <c r="B311" s="58" t="s">
        <v>504</v>
      </c>
      <c r="C311" s="58"/>
      <c r="D311" s="58"/>
      <c r="E311" s="58"/>
      <c r="F311" s="58"/>
      <c r="H311" s="2038" t="s">
        <v>2573</v>
      </c>
      <c r="I311" s="2038"/>
      <c r="J311" s="2038"/>
      <c r="K311" s="2038"/>
      <c r="L311" s="2038"/>
      <c r="M311" s="2038"/>
      <c r="N311" s="2038"/>
      <c r="O311" s="2038"/>
      <c r="P311" s="2038"/>
      <c r="Q311" s="2038"/>
      <c r="R311" s="2038"/>
      <c r="S311" s="58"/>
      <c r="T311" s="58" t="s">
        <v>504</v>
      </c>
      <c r="V311" s="58"/>
      <c r="W311" s="58"/>
      <c r="X311" s="58"/>
      <c r="Y311" s="58"/>
      <c r="AA311" s="2038"/>
      <c r="AB311" s="2038"/>
      <c r="AC311" s="2038"/>
      <c r="AD311" s="2038"/>
      <c r="AE311" s="2038"/>
      <c r="AF311" s="2038"/>
      <c r="AG311" s="2038"/>
      <c r="AH311" s="2038"/>
      <c r="AI311" s="2038"/>
      <c r="AJ311" s="2038"/>
      <c r="AK311" s="2038"/>
      <c r="BN311" s="61"/>
    </row>
    <row r="312" spans="2:66" ht="12.75" customHeight="1">
      <c r="B312" s="58" t="s">
        <v>505</v>
      </c>
      <c r="C312" s="58"/>
      <c r="D312" s="58"/>
      <c r="E312" s="58"/>
      <c r="F312" s="58"/>
      <c r="H312" s="2038" t="s">
        <v>2574</v>
      </c>
      <c r="I312" s="2038"/>
      <c r="J312" s="2038"/>
      <c r="K312" s="2038"/>
      <c r="L312" s="2038"/>
      <c r="M312" s="2038"/>
      <c r="N312" s="2038"/>
      <c r="O312" s="2038"/>
      <c r="P312" s="2038"/>
      <c r="Q312" s="2038"/>
      <c r="R312" s="2038"/>
      <c r="S312" s="58"/>
      <c r="T312" s="58" t="s">
        <v>79</v>
      </c>
      <c r="V312" s="58"/>
      <c r="W312" s="58"/>
      <c r="X312" s="58"/>
      <c r="Y312" s="58"/>
      <c r="AA312" s="2038"/>
      <c r="AB312" s="2038"/>
      <c r="AC312" s="2038"/>
      <c r="AD312" s="2038"/>
      <c r="AE312" s="2038"/>
      <c r="AF312" s="2038"/>
      <c r="AG312" s="2038"/>
      <c r="AH312" s="2038"/>
      <c r="AI312" s="2038"/>
      <c r="AJ312" s="2038"/>
      <c r="AK312" s="2038"/>
      <c r="BN312" s="61"/>
    </row>
    <row r="313" spans="2:66" ht="12.75">
      <c r="B313" s="58" t="s">
        <v>92</v>
      </c>
      <c r="C313" s="58"/>
      <c r="D313" s="58"/>
      <c r="E313" s="58"/>
      <c r="F313" s="58"/>
      <c r="H313" s="2038" t="s">
        <v>2572</v>
      </c>
      <c r="I313" s="2038"/>
      <c r="J313" s="2038"/>
      <c r="K313" s="2038"/>
      <c r="L313" s="2038"/>
      <c r="M313" s="2038"/>
      <c r="N313" s="2038"/>
      <c r="O313" s="2038"/>
      <c r="P313" s="2038"/>
      <c r="Q313" s="2038"/>
      <c r="R313" s="2038"/>
      <c r="S313" s="58"/>
      <c r="T313" s="58" t="s">
        <v>92</v>
      </c>
      <c r="V313" s="58"/>
      <c r="W313" s="58"/>
      <c r="X313" s="58"/>
      <c r="Y313" s="58"/>
      <c r="AA313" s="2038"/>
      <c r="AB313" s="2038"/>
      <c r="AC313" s="2038"/>
      <c r="AD313" s="2038"/>
      <c r="AE313" s="2038"/>
      <c r="AF313" s="2038"/>
      <c r="AG313" s="2038"/>
      <c r="AH313" s="2038"/>
      <c r="AI313" s="2038"/>
      <c r="AJ313" s="2038"/>
      <c r="AK313" s="2038"/>
      <c r="BN313" s="61"/>
    </row>
    <row r="314" spans="2:66" ht="12.75">
      <c r="B314" s="58" t="s">
        <v>93</v>
      </c>
      <c r="C314" s="58"/>
      <c r="D314" s="58"/>
      <c r="E314" s="58"/>
      <c r="F314" s="58"/>
      <c r="G314" s="58"/>
      <c r="H314" s="2209" t="s">
        <v>2575</v>
      </c>
      <c r="I314" s="2188"/>
      <c r="J314" s="2188"/>
      <c r="K314" s="2188"/>
      <c r="L314" s="2188"/>
      <c r="M314" s="2188"/>
      <c r="N314" s="7" t="s">
        <v>212</v>
      </c>
      <c r="O314" s="7"/>
      <c r="P314" s="2208"/>
      <c r="Q314" s="2208"/>
      <c r="R314" s="2208"/>
      <c r="S314" s="58"/>
      <c r="T314" s="58" t="s">
        <v>93</v>
      </c>
      <c r="V314" s="58"/>
      <c r="W314" s="58"/>
      <c r="X314" s="58"/>
      <c r="Y314" s="58"/>
      <c r="AA314" s="2188"/>
      <c r="AB314" s="2188"/>
      <c r="AC314" s="2188"/>
      <c r="AD314" s="2188"/>
      <c r="AE314" s="2188"/>
      <c r="AF314" s="2188"/>
      <c r="AG314" s="7" t="s">
        <v>212</v>
      </c>
      <c r="AH314" s="7"/>
      <c r="AI314" s="2208"/>
      <c r="AJ314" s="2208"/>
      <c r="AK314" s="2208"/>
      <c r="BN314" s="61"/>
    </row>
    <row r="315" spans="2:66" ht="12.75">
      <c r="B315" s="58" t="s">
        <v>94</v>
      </c>
      <c r="C315" s="58"/>
      <c r="D315" s="58"/>
      <c r="E315" s="58"/>
      <c r="F315" s="58"/>
      <c r="G315" s="58"/>
      <c r="H315" s="2060"/>
      <c r="I315" s="2060"/>
      <c r="J315" s="2060"/>
      <c r="K315" s="2060"/>
      <c r="L315" s="2060"/>
      <c r="M315" s="2060"/>
      <c r="N315" s="60"/>
      <c r="O315" s="60"/>
      <c r="P315" s="62"/>
      <c r="Q315" s="62"/>
      <c r="R315" s="62"/>
      <c r="S315" s="58"/>
      <c r="T315" s="58" t="s">
        <v>94</v>
      </c>
      <c r="V315" s="58"/>
      <c r="W315" s="58"/>
      <c r="X315" s="58"/>
      <c r="Y315" s="58"/>
      <c r="AA315" s="2060"/>
      <c r="AB315" s="2060"/>
      <c r="AC315" s="2060"/>
      <c r="AD315" s="2060"/>
      <c r="AE315" s="2060"/>
      <c r="AF315" s="2060"/>
      <c r="AG315" s="60"/>
      <c r="AH315" s="60"/>
      <c r="AI315" s="62"/>
      <c r="AJ315" s="62"/>
      <c r="AK315" s="62"/>
      <c r="BN315" s="61"/>
    </row>
    <row r="316" spans="2:66" ht="12.75">
      <c r="B316" s="58" t="s">
        <v>80</v>
      </c>
      <c r="C316" s="58"/>
      <c r="D316" s="58"/>
      <c r="E316" s="58"/>
      <c r="F316" s="58"/>
      <c r="G316" s="58"/>
      <c r="H316" s="2038" t="s">
        <v>2576</v>
      </c>
      <c r="I316" s="2038"/>
      <c r="J316" s="2038"/>
      <c r="K316" s="2038"/>
      <c r="L316" s="2038"/>
      <c r="M316" s="2038"/>
      <c r="N316" s="2036"/>
      <c r="O316" s="2036"/>
      <c r="P316" s="2036"/>
      <c r="Q316" s="2036"/>
      <c r="R316" s="2036"/>
      <c r="S316" s="58"/>
      <c r="T316" s="58" t="s">
        <v>80</v>
      </c>
      <c r="V316" s="58"/>
      <c r="W316" s="58"/>
      <c r="X316" s="58"/>
      <c r="Y316" s="58"/>
      <c r="AA316" s="2038"/>
      <c r="AB316" s="2038"/>
      <c r="AC316" s="2038"/>
      <c r="AD316" s="2038"/>
      <c r="AE316" s="2038"/>
      <c r="AF316" s="2038"/>
      <c r="AG316" s="2036"/>
      <c r="AH316" s="2036"/>
      <c r="AI316" s="2036"/>
      <c r="AJ316" s="2036"/>
      <c r="AK316" s="2036"/>
      <c r="BN316" s="61"/>
    </row>
    <row r="317" spans="2:66" ht="12.75">
      <c r="BN317" s="61"/>
    </row>
    <row r="318" spans="2:66" ht="12.75">
      <c r="B318" s="7" t="s">
        <v>977</v>
      </c>
      <c r="C318" s="58"/>
      <c r="D318" s="58"/>
      <c r="E318" s="58"/>
      <c r="F318" s="58"/>
      <c r="H318" s="2036" t="s">
        <v>2577</v>
      </c>
      <c r="I318" s="2036"/>
      <c r="J318" s="2036"/>
      <c r="K318" s="2036"/>
      <c r="L318" s="2036"/>
      <c r="M318" s="2036"/>
      <c r="N318" s="2036"/>
      <c r="O318" s="2036"/>
      <c r="P318" s="2036"/>
      <c r="Q318" s="2036"/>
      <c r="R318" s="2036"/>
      <c r="T318" s="58" t="s">
        <v>376</v>
      </c>
      <c r="V318" s="58"/>
      <c r="W318" s="58"/>
      <c r="X318" s="58"/>
      <c r="Y318" s="58"/>
      <c r="AA318" s="2036" t="s">
        <v>2583</v>
      </c>
      <c r="AB318" s="2036"/>
      <c r="AC318" s="2036"/>
      <c r="AD318" s="2036"/>
      <c r="AE318" s="2036"/>
      <c r="AF318" s="2036"/>
      <c r="AG318" s="2036"/>
      <c r="AH318" s="2036"/>
      <c r="AI318" s="2036"/>
      <c r="AJ318" s="2036"/>
      <c r="AK318" s="2036"/>
      <c r="BN318" s="61"/>
    </row>
    <row r="319" spans="2:66" ht="12.75">
      <c r="B319" s="58" t="s">
        <v>504</v>
      </c>
      <c r="C319" s="58"/>
      <c r="D319" s="58"/>
      <c r="E319" s="58"/>
      <c r="F319" s="58"/>
      <c r="H319" s="2038" t="s">
        <v>2578</v>
      </c>
      <c r="I319" s="2038"/>
      <c r="J319" s="2038"/>
      <c r="K319" s="2038"/>
      <c r="L319" s="2038"/>
      <c r="M319" s="2038"/>
      <c r="N319" s="2038"/>
      <c r="O319" s="2038"/>
      <c r="P319" s="2038"/>
      <c r="Q319" s="2038"/>
      <c r="R319" s="2038"/>
      <c r="T319" s="58" t="s">
        <v>504</v>
      </c>
      <c r="V319" s="58"/>
      <c r="W319" s="58"/>
      <c r="X319" s="58"/>
      <c r="Y319" s="58"/>
      <c r="AA319" s="2038" t="s">
        <v>2584</v>
      </c>
      <c r="AB319" s="2038"/>
      <c r="AC319" s="2038"/>
      <c r="AD319" s="2038"/>
      <c r="AE319" s="2038"/>
      <c r="AF319" s="2038"/>
      <c r="AG319" s="2038"/>
      <c r="AH319" s="2038"/>
      <c r="AI319" s="2038"/>
      <c r="AJ319" s="2038"/>
      <c r="AK319" s="2038"/>
      <c r="BN319" s="61"/>
    </row>
    <row r="320" spans="2:66" ht="12.75">
      <c r="B320" s="58" t="s">
        <v>505</v>
      </c>
      <c r="C320" s="58"/>
      <c r="D320" s="58"/>
      <c r="E320" s="58"/>
      <c r="F320" s="58"/>
      <c r="H320" s="2038" t="s">
        <v>2579</v>
      </c>
      <c r="I320" s="2038"/>
      <c r="J320" s="2038"/>
      <c r="K320" s="2038"/>
      <c r="L320" s="2038"/>
      <c r="M320" s="2038"/>
      <c r="N320" s="2038"/>
      <c r="O320" s="2038"/>
      <c r="P320" s="2038"/>
      <c r="Q320" s="2038"/>
      <c r="R320" s="2038"/>
      <c r="T320" s="58" t="s">
        <v>79</v>
      </c>
      <c r="V320" s="58"/>
      <c r="W320" s="58"/>
      <c r="X320" s="58"/>
      <c r="Y320" s="58"/>
      <c r="AA320" s="2038" t="s">
        <v>2585</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t="s">
        <v>2580</v>
      </c>
      <c r="I321" s="2038"/>
      <c r="J321" s="2038"/>
      <c r="K321" s="2038"/>
      <c r="L321" s="2038"/>
      <c r="M321" s="2038"/>
      <c r="N321" s="2038"/>
      <c r="O321" s="2038"/>
      <c r="P321" s="2038"/>
      <c r="Q321" s="2038"/>
      <c r="R321" s="2038"/>
      <c r="T321" s="58" t="s">
        <v>92</v>
      </c>
      <c r="V321" s="58"/>
      <c r="W321" s="58"/>
      <c r="X321" s="58"/>
      <c r="Y321" s="58"/>
      <c r="AA321" s="2038" t="s">
        <v>2586</v>
      </c>
      <c r="AB321" s="2038"/>
      <c r="AC321" s="2038"/>
      <c r="AD321" s="2038"/>
      <c r="AE321" s="2038"/>
      <c r="AF321" s="2038"/>
      <c r="AG321" s="2038"/>
      <c r="AH321" s="2038"/>
      <c r="AI321" s="2038"/>
      <c r="AJ321" s="2038"/>
      <c r="AK321" s="2038"/>
      <c r="AL321" s="39"/>
      <c r="BN321" s="61"/>
    </row>
    <row r="322" spans="1:66" ht="12.75">
      <c r="A322" s="39"/>
      <c r="B322" s="58" t="s">
        <v>93</v>
      </c>
      <c r="C322" s="58"/>
      <c r="D322" s="58"/>
      <c r="E322" s="58"/>
      <c r="F322" s="58"/>
      <c r="G322" s="58"/>
      <c r="H322" s="2209" t="s">
        <v>2582</v>
      </c>
      <c r="I322" s="2188"/>
      <c r="J322" s="2188"/>
      <c r="K322" s="2188"/>
      <c r="L322" s="2188"/>
      <c r="M322" s="2188"/>
      <c r="N322" s="7" t="s">
        <v>212</v>
      </c>
      <c r="O322" s="7"/>
      <c r="P322" s="2208">
        <v>5</v>
      </c>
      <c r="Q322" s="2208"/>
      <c r="R322" s="2208"/>
      <c r="S322" s="58"/>
      <c r="T322" s="58" t="s">
        <v>93</v>
      </c>
      <c r="V322" s="58"/>
      <c r="W322" s="58"/>
      <c r="X322" s="58"/>
      <c r="Y322" s="58"/>
      <c r="AA322" s="2209" t="s">
        <v>2587</v>
      </c>
      <c r="AB322" s="2188"/>
      <c r="AC322" s="2188"/>
      <c r="AD322" s="2188"/>
      <c r="AE322" s="2188"/>
      <c r="AF322" s="2188"/>
      <c r="AG322" s="7" t="s">
        <v>212</v>
      </c>
      <c r="AH322" s="7"/>
      <c r="AI322" s="2208"/>
      <c r="AJ322" s="2208"/>
      <c r="AK322" s="2208"/>
      <c r="AL322" s="39"/>
      <c r="BN322" s="61"/>
    </row>
    <row r="323" spans="1:66" ht="12.75" customHeight="1">
      <c r="A323" s="39"/>
      <c r="B323" s="58" t="s">
        <v>94</v>
      </c>
      <c r="C323" s="58"/>
      <c r="D323" s="58"/>
      <c r="E323" s="58"/>
      <c r="F323" s="58"/>
      <c r="G323" s="58"/>
      <c r="H323" s="2060"/>
      <c r="I323" s="2060"/>
      <c r="J323" s="2060"/>
      <c r="K323" s="2060"/>
      <c r="L323" s="2060"/>
      <c r="M323" s="2060"/>
      <c r="N323" s="60"/>
      <c r="O323" s="60"/>
      <c r="P323" s="62"/>
      <c r="Q323" s="62"/>
      <c r="R323" s="62"/>
      <c r="S323" s="58"/>
      <c r="T323" s="58" t="s">
        <v>94</v>
      </c>
      <c r="V323" s="58"/>
      <c r="W323" s="58"/>
      <c r="X323" s="58"/>
      <c r="Y323" s="58"/>
      <c r="AA323" s="2060"/>
      <c r="AB323" s="2060"/>
      <c r="AC323" s="2060"/>
      <c r="AD323" s="2060"/>
      <c r="AE323" s="2060"/>
      <c r="AF323" s="2060"/>
      <c r="AG323" s="60"/>
      <c r="AH323" s="60"/>
      <c r="AI323" s="62"/>
      <c r="AJ323" s="62"/>
      <c r="AK323" s="62"/>
      <c r="AL323" s="39"/>
    </row>
    <row r="324" spans="1:66" ht="12.75">
      <c r="A324" s="39"/>
      <c r="B324" s="58" t="s">
        <v>80</v>
      </c>
      <c r="C324" s="58"/>
      <c r="D324" s="58"/>
      <c r="E324" s="58"/>
      <c r="F324" s="58"/>
      <c r="G324" s="58"/>
      <c r="H324" s="2038" t="s">
        <v>2581</v>
      </c>
      <c r="I324" s="2038"/>
      <c r="J324" s="2038"/>
      <c r="K324" s="2038"/>
      <c r="L324" s="2038"/>
      <c r="M324" s="2038"/>
      <c r="N324" s="2036"/>
      <c r="O324" s="2036"/>
      <c r="P324" s="2036"/>
      <c r="Q324" s="2036"/>
      <c r="R324" s="2036"/>
      <c r="S324" s="58"/>
      <c r="T324" s="58" t="s">
        <v>80</v>
      </c>
      <c r="V324" s="58"/>
      <c r="W324" s="58"/>
      <c r="X324" s="58"/>
      <c r="Y324" s="58"/>
      <c r="AA324" s="2038" t="s">
        <v>2588</v>
      </c>
      <c r="AB324" s="2038"/>
      <c r="AC324" s="2038"/>
      <c r="AD324" s="2038"/>
      <c r="AE324" s="2038"/>
      <c r="AF324" s="2038"/>
      <c r="AG324" s="2036"/>
      <c r="AH324" s="2036"/>
      <c r="AI324" s="2036"/>
      <c r="AJ324" s="2036"/>
      <c r="AK324" s="203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6" t="s">
        <v>2589</v>
      </c>
      <c r="I326" s="2036"/>
      <c r="J326" s="2036"/>
      <c r="K326" s="2036"/>
      <c r="L326" s="2036"/>
      <c r="M326" s="2036"/>
      <c r="N326" s="2036"/>
      <c r="O326" s="2036"/>
      <c r="P326" s="2036"/>
      <c r="Q326" s="2036"/>
      <c r="R326" s="2036"/>
      <c r="T326" s="58" t="s">
        <v>378</v>
      </c>
      <c r="V326" s="58"/>
      <c r="W326" s="58"/>
      <c r="X326" s="58"/>
      <c r="Y326" s="58"/>
      <c r="AA326" s="2036" t="s">
        <v>626</v>
      </c>
      <c r="AB326" s="2036"/>
      <c r="AC326" s="2036"/>
      <c r="AD326" s="2036"/>
      <c r="AE326" s="2036"/>
      <c r="AF326" s="2036"/>
      <c r="AG326" s="2036"/>
      <c r="AH326" s="2036"/>
      <c r="AI326" s="2036"/>
      <c r="AJ326" s="2036"/>
      <c r="AK326" s="2036"/>
      <c r="AL326" s="39"/>
    </row>
    <row r="327" spans="1:66" ht="12.75">
      <c r="A327" s="39"/>
      <c r="B327" s="58" t="s">
        <v>504</v>
      </c>
      <c r="C327" s="58"/>
      <c r="D327" s="58"/>
      <c r="E327" s="58"/>
      <c r="F327" s="58"/>
      <c r="H327" s="2038" t="s">
        <v>2590</v>
      </c>
      <c r="I327" s="2038"/>
      <c r="J327" s="2038"/>
      <c r="K327" s="2038"/>
      <c r="L327" s="2038"/>
      <c r="M327" s="2038"/>
      <c r="N327" s="2038"/>
      <c r="O327" s="2038"/>
      <c r="P327" s="2038"/>
      <c r="Q327" s="2038"/>
      <c r="R327" s="2038"/>
      <c r="T327" s="58" t="s">
        <v>504</v>
      </c>
      <c r="V327" s="58"/>
      <c r="W327" s="58"/>
      <c r="X327" s="58"/>
      <c r="Y327" s="58"/>
      <c r="AA327" s="2038"/>
      <c r="AB327" s="2038"/>
      <c r="AC327" s="2038"/>
      <c r="AD327" s="2038"/>
      <c r="AE327" s="2038"/>
      <c r="AF327" s="2038"/>
      <c r="AG327" s="2038"/>
      <c r="AH327" s="2038"/>
      <c r="AI327" s="2038"/>
      <c r="AJ327" s="2038"/>
      <c r="AK327" s="2038"/>
      <c r="AL327" s="39"/>
    </row>
    <row r="328" spans="1:66" ht="12.75">
      <c r="A328" s="39"/>
      <c r="B328" s="58" t="s">
        <v>505</v>
      </c>
      <c r="C328" s="58"/>
      <c r="D328" s="58"/>
      <c r="E328" s="58"/>
      <c r="F328" s="58"/>
      <c r="H328" s="2038" t="s">
        <v>2591</v>
      </c>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2.75">
      <c r="A329" s="39"/>
      <c r="B329" s="58" t="s">
        <v>92</v>
      </c>
      <c r="C329" s="58"/>
      <c r="D329" s="58"/>
      <c r="E329" s="58"/>
      <c r="F329" s="58"/>
      <c r="H329" s="2038" t="s">
        <v>2592</v>
      </c>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209" t="s">
        <v>2593</v>
      </c>
      <c r="I330" s="2188"/>
      <c r="J330" s="2188"/>
      <c r="K330" s="2188"/>
      <c r="L330" s="2188"/>
      <c r="M330" s="2188"/>
      <c r="N330" s="7" t="s">
        <v>212</v>
      </c>
      <c r="O330" s="7"/>
      <c r="P330" s="2208"/>
      <c r="Q330" s="2208"/>
      <c r="R330" s="2208"/>
      <c r="S330" s="58"/>
      <c r="T330" s="58" t="s">
        <v>93</v>
      </c>
      <c r="V330" s="58"/>
      <c r="W330" s="58"/>
      <c r="X330" s="58"/>
      <c r="Y330" s="58"/>
      <c r="AA330" s="2188"/>
      <c r="AB330" s="2188"/>
      <c r="AC330" s="2188"/>
      <c r="AD330" s="2188"/>
      <c r="AE330" s="2188"/>
      <c r="AF330" s="2188"/>
      <c r="AG330" s="7" t="s">
        <v>212</v>
      </c>
      <c r="AH330" s="7"/>
      <c r="AI330" s="2208"/>
      <c r="AJ330" s="2208"/>
      <c r="AK330" s="2208"/>
      <c r="AL330" s="39"/>
    </row>
    <row r="331" spans="1:66" ht="12.75">
      <c r="A331" s="39"/>
      <c r="B331" s="58" t="s">
        <v>94</v>
      </c>
      <c r="C331" s="58"/>
      <c r="D331" s="58"/>
      <c r="E331" s="58"/>
      <c r="F331" s="58"/>
      <c r="G331" s="58"/>
      <c r="H331" s="2060"/>
      <c r="I331" s="2060"/>
      <c r="J331" s="2060"/>
      <c r="K331" s="2060"/>
      <c r="L331" s="2060"/>
      <c r="M331" s="2060"/>
      <c r="N331" s="60"/>
      <c r="O331" s="60"/>
      <c r="P331" s="62"/>
      <c r="Q331" s="62"/>
      <c r="R331" s="62"/>
      <c r="S331" s="58"/>
      <c r="T331" s="58" t="s">
        <v>94</v>
      </c>
      <c r="V331" s="58"/>
      <c r="W331" s="58"/>
      <c r="X331" s="58"/>
      <c r="Y331" s="58"/>
      <c r="AA331" s="2060"/>
      <c r="AB331" s="2060"/>
      <c r="AC331" s="2060"/>
      <c r="AD331" s="2060"/>
      <c r="AE331" s="2060"/>
      <c r="AF331" s="2060"/>
      <c r="AG331" s="60"/>
      <c r="AH331" s="60"/>
      <c r="AI331" s="62"/>
      <c r="AJ331" s="62"/>
      <c r="AK331" s="62"/>
      <c r="AL331" s="39"/>
    </row>
    <row r="332" spans="1:66" ht="12.75">
      <c r="A332" s="39"/>
      <c r="B332" s="58" t="s">
        <v>80</v>
      </c>
      <c r="C332" s="58"/>
      <c r="D332" s="58"/>
      <c r="E332" s="58"/>
      <c r="F332" s="58"/>
      <c r="G332" s="58"/>
      <c r="H332" s="2038" t="s">
        <v>2594</v>
      </c>
      <c r="I332" s="2038"/>
      <c r="J332" s="2038"/>
      <c r="K332" s="2038"/>
      <c r="L332" s="2038"/>
      <c r="M332" s="2038"/>
      <c r="N332" s="2036"/>
      <c r="O332" s="2036"/>
      <c r="P332" s="2036"/>
      <c r="Q332" s="2036"/>
      <c r="R332" s="2036"/>
      <c r="S332" s="58"/>
      <c r="T332" s="58" t="s">
        <v>80</v>
      </c>
      <c r="V332" s="58"/>
      <c r="W332" s="58"/>
      <c r="X332" s="58"/>
      <c r="Y332" s="58"/>
      <c r="AA332" s="2038"/>
      <c r="AB332" s="2038"/>
      <c r="AC332" s="2038"/>
      <c r="AD332" s="2038"/>
      <c r="AE332" s="2038"/>
      <c r="AF332" s="2038"/>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6" t="s">
        <v>2595</v>
      </c>
      <c r="I334" s="2036"/>
      <c r="J334" s="2036"/>
      <c r="K334" s="2036"/>
      <c r="L334" s="2036"/>
      <c r="M334" s="2036"/>
      <c r="N334" s="2036"/>
      <c r="O334" s="2036"/>
      <c r="P334" s="2036"/>
      <c r="Q334" s="2036"/>
      <c r="R334" s="2036"/>
      <c r="T334" s="405" t="s">
        <v>952</v>
      </c>
      <c r="V334" s="58"/>
      <c r="W334" s="58"/>
      <c r="X334" s="58"/>
      <c r="Y334" s="58"/>
      <c r="AA334" s="2036" t="s">
        <v>2547</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38" t="s">
        <v>2596</v>
      </c>
      <c r="I335" s="2038"/>
      <c r="J335" s="2038"/>
      <c r="K335" s="2038"/>
      <c r="L335" s="2038"/>
      <c r="M335" s="2038"/>
      <c r="N335" s="2038"/>
      <c r="O335" s="2038"/>
      <c r="P335" s="2038"/>
      <c r="Q335" s="2038"/>
      <c r="R335" s="2038"/>
      <c r="T335" s="58" t="s">
        <v>504</v>
      </c>
      <c r="V335" s="58"/>
      <c r="W335" s="58"/>
      <c r="X335" s="58"/>
      <c r="Y335" s="58"/>
      <c r="AA335" s="2038" t="s">
        <v>2536</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2597</v>
      </c>
      <c r="I336" s="2038"/>
      <c r="J336" s="2038"/>
      <c r="K336" s="2038"/>
      <c r="L336" s="2038"/>
      <c r="M336" s="2038"/>
      <c r="N336" s="2038"/>
      <c r="O336" s="2038"/>
      <c r="P336" s="2038"/>
      <c r="Q336" s="2038"/>
      <c r="R336" s="2038"/>
      <c r="T336" s="58" t="s">
        <v>79</v>
      </c>
      <c r="V336" s="58"/>
      <c r="W336" s="58"/>
      <c r="X336" s="58"/>
      <c r="Y336" s="58"/>
      <c r="AA336" s="2038" t="s">
        <v>2562</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8" t="s">
        <v>2598</v>
      </c>
      <c r="I337" s="2038"/>
      <c r="J337" s="2038"/>
      <c r="K337" s="2038"/>
      <c r="L337" s="2038"/>
      <c r="M337" s="2038"/>
      <c r="N337" s="2038"/>
      <c r="O337" s="2038"/>
      <c r="P337" s="2038"/>
      <c r="Q337" s="2038"/>
      <c r="R337" s="2038"/>
      <c r="T337" s="58" t="s">
        <v>92</v>
      </c>
      <c r="V337" s="58"/>
      <c r="W337" s="58"/>
      <c r="X337" s="58"/>
      <c r="Y337" s="58"/>
      <c r="AA337" s="2038" t="s">
        <v>2601</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209" t="s">
        <v>2599</v>
      </c>
      <c r="I338" s="2188"/>
      <c r="J338" s="2188"/>
      <c r="K338" s="2188"/>
      <c r="L338" s="2188"/>
      <c r="M338" s="2188"/>
      <c r="N338" s="7" t="s">
        <v>212</v>
      </c>
      <c r="O338" s="7"/>
      <c r="P338" s="2208"/>
      <c r="Q338" s="2208"/>
      <c r="R338" s="2208"/>
      <c r="S338" s="58"/>
      <c r="T338" s="58" t="s">
        <v>93</v>
      </c>
      <c r="V338" s="58"/>
      <c r="W338" s="58"/>
      <c r="X338" s="58"/>
      <c r="Y338" s="58"/>
      <c r="AA338" s="2209" t="s">
        <v>2602</v>
      </c>
      <c r="AB338" s="2188"/>
      <c r="AC338" s="2188"/>
      <c r="AD338" s="2188"/>
      <c r="AE338" s="2188"/>
      <c r="AF338" s="2188"/>
      <c r="AG338" s="7" t="s">
        <v>212</v>
      </c>
      <c r="AH338" s="7"/>
      <c r="AI338" s="2208"/>
      <c r="AJ338" s="2208"/>
      <c r="AK338" s="2208"/>
      <c r="AL338" s="39"/>
    </row>
    <row r="339" spans="1:66" ht="12.75">
      <c r="A339" s="39"/>
      <c r="B339" s="58" t="s">
        <v>94</v>
      </c>
      <c r="C339" s="240"/>
      <c r="D339" s="240"/>
      <c r="E339" s="240"/>
      <c r="F339" s="240"/>
      <c r="G339" s="240"/>
      <c r="H339" s="2060"/>
      <c r="I339" s="2060"/>
      <c r="J339" s="2060"/>
      <c r="K339" s="2060"/>
      <c r="L339" s="2060"/>
      <c r="M339" s="2060"/>
      <c r="N339" s="60"/>
      <c r="O339" s="60"/>
      <c r="P339" s="62"/>
      <c r="Q339" s="62"/>
      <c r="R339" s="62"/>
      <c r="S339" s="58"/>
      <c r="T339" s="58" t="s">
        <v>94</v>
      </c>
      <c r="V339" s="58"/>
      <c r="W339" s="58"/>
      <c r="X339" s="58"/>
      <c r="Y339" s="58"/>
      <c r="AA339" s="2060"/>
      <c r="AB339" s="2060"/>
      <c r="AC339" s="2060"/>
      <c r="AD339" s="2060"/>
      <c r="AE339" s="2060"/>
      <c r="AF339" s="2060"/>
      <c r="AG339" s="60"/>
      <c r="AH339" s="60"/>
      <c r="AI339" s="62"/>
      <c r="AJ339" s="62"/>
      <c r="AK339" s="62"/>
      <c r="AL339" s="39"/>
    </row>
    <row r="340" spans="1:66" ht="12.75">
      <c r="A340" s="39"/>
      <c r="B340" s="58" t="s">
        <v>80</v>
      </c>
      <c r="C340" s="237"/>
      <c r="D340" s="237"/>
      <c r="E340" s="237"/>
      <c r="F340" s="237"/>
      <c r="G340" s="237"/>
      <c r="H340" s="2038" t="s">
        <v>2600</v>
      </c>
      <c r="I340" s="2038"/>
      <c r="J340" s="2038"/>
      <c r="K340" s="2038"/>
      <c r="L340" s="2038"/>
      <c r="M340" s="2038"/>
      <c r="N340" s="2036"/>
      <c r="O340" s="2036"/>
      <c r="P340" s="2036"/>
      <c r="Q340" s="2036"/>
      <c r="R340" s="2036"/>
      <c r="S340" s="58"/>
      <c r="T340" s="58" t="s">
        <v>80</v>
      </c>
      <c r="V340" s="58"/>
      <c r="W340" s="58"/>
      <c r="X340" s="58"/>
      <c r="Y340" s="58"/>
      <c r="AA340" s="2038" t="s">
        <v>2603</v>
      </c>
      <c r="AB340" s="2038"/>
      <c r="AC340" s="2038"/>
      <c r="AD340" s="2038"/>
      <c r="AE340" s="2038"/>
      <c r="AF340" s="2038"/>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2.75">
      <c r="A343" s="3"/>
      <c r="B343" s="60"/>
      <c r="C343" s="60"/>
      <c r="D343" s="60"/>
      <c r="E343" s="60"/>
      <c r="F343" s="60"/>
      <c r="G343" s="3"/>
      <c r="H343" s="88"/>
      <c r="I343" s="7" t="s">
        <v>504</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706</v>
      </c>
    </row>
    <row r="344" spans="1:66" ht="12.75">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578</v>
      </c>
    </row>
    <row r="345" spans="1:66" ht="12.75">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2.75">
      <c r="A346" s="3"/>
      <c r="B346" s="60"/>
      <c r="C346" s="60"/>
      <c r="D346" s="60"/>
      <c r="E346" s="60"/>
      <c r="F346" s="60"/>
      <c r="G346" s="60"/>
      <c r="H346" s="465"/>
      <c r="I346" s="7" t="s">
        <v>93</v>
      </c>
      <c r="P346" s="2060"/>
      <c r="Q346" s="2060"/>
      <c r="R346" s="2060"/>
      <c r="S346" s="2060"/>
      <c r="T346" s="2060"/>
      <c r="U346" s="2060"/>
      <c r="V346" s="2060"/>
      <c r="W346" s="2060"/>
      <c r="X346" s="2060"/>
      <c r="Y346" s="2060"/>
      <c r="Z346" s="2060"/>
      <c r="AA346" s="7" t="s">
        <v>212</v>
      </c>
      <c r="AB346" s="7"/>
      <c r="AC346" s="2027"/>
      <c r="AD346" s="2027"/>
      <c r="AE346" s="2027"/>
      <c r="AF346" s="465"/>
      <c r="AG346" s="60"/>
      <c r="AH346" s="60"/>
      <c r="AI346" s="406"/>
      <c r="AJ346" s="406"/>
      <c r="AK346" s="406"/>
      <c r="AL346" s="39"/>
    </row>
    <row r="347" spans="1:66" ht="12.75" customHeight="1">
      <c r="A347" s="3"/>
      <c r="B347" s="60"/>
      <c r="C347" s="60"/>
      <c r="D347" s="60"/>
      <c r="E347" s="60"/>
      <c r="F347" s="60"/>
      <c r="G347" s="60"/>
      <c r="H347" s="465"/>
      <c r="I347" s="7" t="s">
        <v>94</v>
      </c>
      <c r="P347" s="2060"/>
      <c r="Q347" s="2060"/>
      <c r="R347" s="2060"/>
      <c r="S347" s="2060"/>
      <c r="T347" s="2060"/>
      <c r="U347" s="2060"/>
      <c r="V347" s="2060"/>
      <c r="W347" s="2060"/>
      <c r="X347" s="2060"/>
      <c r="Y347" s="2060"/>
      <c r="Z347" s="2060"/>
      <c r="AF347" s="465"/>
      <c r="AG347" s="60"/>
      <c r="AH347" s="60"/>
      <c r="AI347" s="62"/>
      <c r="AJ347" s="62"/>
      <c r="AK347" s="62"/>
      <c r="AL347" s="39"/>
    </row>
    <row r="348" spans="1:66" ht="12.75">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0" t="s">
        <v>575</v>
      </c>
      <c r="B350" s="2080"/>
      <c r="C350" s="2080"/>
      <c r="D350" s="2080"/>
      <c r="E350" s="2080"/>
      <c r="F350" s="2080"/>
      <c r="G350" s="2080"/>
      <c r="H350" s="2080"/>
      <c r="I350" s="2080"/>
      <c r="J350" s="2080"/>
      <c r="K350" s="2080"/>
      <c r="L350" s="2080"/>
      <c r="M350" s="2080"/>
      <c r="N350" s="2080"/>
      <c r="O350" s="2080"/>
      <c r="P350" s="2080"/>
      <c r="Q350" s="2080"/>
      <c r="R350" s="2080"/>
      <c r="S350" s="2080"/>
      <c r="T350" s="2080"/>
      <c r="U350" s="2080"/>
      <c r="V350" s="2080"/>
      <c r="W350" s="2080"/>
      <c r="X350" s="2080"/>
      <c r="Y350" s="2080"/>
      <c r="Z350" s="2080"/>
      <c r="AA350" s="2080"/>
      <c r="AB350" s="2080"/>
      <c r="AC350" s="2080"/>
      <c r="AD350" s="2080"/>
      <c r="AE350" s="2080"/>
      <c r="AF350" s="2080"/>
      <c r="AG350" s="2080"/>
      <c r="AH350" s="2080"/>
      <c r="AI350" s="2080"/>
      <c r="AJ350" s="2080"/>
      <c r="AK350" s="2080"/>
      <c r="AL350" s="2080"/>
      <c r="AM350" s="144"/>
      <c r="AN350" s="144"/>
      <c r="AO350" s="144"/>
      <c r="AP350" s="144"/>
      <c r="AQ350" s="144"/>
      <c r="AR350" s="144"/>
      <c r="AS350" s="144"/>
      <c r="AT350" s="144"/>
      <c r="AU350" s="144"/>
      <c r="AV350" s="144"/>
      <c r="AW350" s="144"/>
      <c r="AX350" s="144"/>
      <c r="AY350" s="144"/>
    </row>
    <row r="351" spans="1:66" ht="13.5" thickBo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c r="AB351" s="2081"/>
      <c r="AC351" s="2081"/>
      <c r="AD351" s="2081"/>
      <c r="AE351" s="2081"/>
      <c r="AF351" s="2081"/>
      <c r="AG351" s="2081"/>
      <c r="AH351" s="2081"/>
      <c r="AI351" s="2081"/>
      <c r="AJ351" s="2081"/>
      <c r="AK351" s="2081"/>
      <c r="AL351" s="208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2004</v>
      </c>
      <c r="AJ354" s="2035" t="s">
        <v>626</v>
      </c>
      <c r="AK354" s="2035"/>
    </row>
    <row r="355" spans="1:37" ht="12.75" customHeight="1">
      <c r="D355" s="58" t="s">
        <v>1993</v>
      </c>
      <c r="M355" s="2035" t="s">
        <v>626</v>
      </c>
      <c r="N355" s="2035"/>
      <c r="P355" s="58" t="s">
        <v>2218</v>
      </c>
      <c r="AJ355" s="2129"/>
      <c r="AK355" s="2129"/>
    </row>
    <row r="356" spans="1:37" ht="12.75" customHeight="1">
      <c r="D356" s="12" t="s">
        <v>745</v>
      </c>
      <c r="M356" s="2035" t="s">
        <v>626</v>
      </c>
      <c r="N356" s="2035"/>
      <c r="P356" s="719" t="s">
        <v>2003</v>
      </c>
      <c r="AJ356" s="2035" t="s">
        <v>626</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36" t="s">
        <v>626</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747</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479</v>
      </c>
      <c r="F369" s="7"/>
      <c r="G369" s="7"/>
      <c r="H369" s="7"/>
      <c r="I369" s="7"/>
      <c r="J369" s="7"/>
      <c r="K369" s="7"/>
      <c r="L369" s="7"/>
      <c r="N369" s="2059"/>
      <c r="O369" s="2059"/>
      <c r="P369" s="2059"/>
      <c r="Q369" s="2059"/>
      <c r="R369" s="7"/>
      <c r="U369" s="7" t="s">
        <v>480</v>
      </c>
      <c r="V369" s="7"/>
      <c r="W369" s="7"/>
      <c r="X369" s="7"/>
      <c r="Y369" s="7"/>
      <c r="Z369" s="7"/>
      <c r="AA369" s="7"/>
      <c r="AB369" s="7"/>
      <c r="AC369" s="2059"/>
      <c r="AD369" s="2059"/>
      <c r="AE369" s="2059"/>
      <c r="AF369" s="2059"/>
    </row>
    <row r="370" spans="1:36" ht="12.75" customHeight="1">
      <c r="E370" s="7" t="s">
        <v>481</v>
      </c>
      <c r="F370" s="7"/>
      <c r="G370" s="7"/>
      <c r="H370" s="7"/>
      <c r="I370" s="7"/>
      <c r="J370" s="7"/>
      <c r="K370" s="7"/>
      <c r="L370" s="7"/>
      <c r="N370" s="2059"/>
      <c r="O370" s="2059"/>
      <c r="P370" s="2059"/>
      <c r="Q370" s="2059"/>
      <c r="R370" s="7"/>
      <c r="U370" s="7" t="s">
        <v>0</v>
      </c>
      <c r="V370" s="7"/>
      <c r="W370" s="7"/>
      <c r="X370" s="7"/>
      <c r="Y370" s="7"/>
      <c r="Z370" s="7"/>
      <c r="AA370" s="7"/>
      <c r="AB370" s="7"/>
      <c r="AC370" s="2059"/>
      <c r="AD370" s="2059"/>
      <c r="AE370" s="2059"/>
      <c r="AF370" s="2059"/>
    </row>
    <row r="371" spans="1:36" ht="12.75" customHeight="1">
      <c r="E371" s="7" t="s">
        <v>1</v>
      </c>
      <c r="F371" s="7"/>
      <c r="G371" s="7"/>
      <c r="H371" s="7"/>
      <c r="I371" s="7"/>
      <c r="J371" s="7"/>
      <c r="K371" s="7"/>
      <c r="L371" s="7"/>
      <c r="N371" s="2059"/>
      <c r="O371" s="2059"/>
      <c r="P371" s="2059"/>
      <c r="Q371" s="2059"/>
      <c r="R371" s="7"/>
      <c r="V371" s="7"/>
      <c r="W371" s="7"/>
      <c r="X371" s="7"/>
      <c r="Y371" s="7"/>
      <c r="Z371" s="7"/>
      <c r="AA371" s="7"/>
      <c r="AB371" s="7"/>
    </row>
    <row r="372" spans="1:36" ht="12.75" customHeight="1">
      <c r="E372" s="7" t="s">
        <v>2</v>
      </c>
      <c r="F372" s="7"/>
      <c r="G372" s="7"/>
      <c r="H372" s="7"/>
      <c r="I372" s="7"/>
      <c r="J372" s="7"/>
      <c r="K372" s="7"/>
      <c r="L372" s="7"/>
      <c r="N372" s="2061"/>
      <c r="O372" s="2061"/>
      <c r="P372" s="2061"/>
      <c r="Q372" s="2061"/>
      <c r="R372" s="2061"/>
      <c r="S372" s="2061"/>
      <c r="T372" s="2061"/>
      <c r="U372" s="2061"/>
      <c r="V372" s="2061"/>
      <c r="W372" s="2061"/>
      <c r="X372" s="2061"/>
      <c r="Y372" s="2061"/>
      <c r="Z372" s="2061"/>
      <c r="AA372" s="2061"/>
      <c r="AB372" s="2061"/>
      <c r="AC372" s="2061"/>
      <c r="AD372" s="2061"/>
      <c r="AE372" s="2061"/>
      <c r="AF372" s="2061"/>
    </row>
    <row r="373" spans="1:36" ht="12.75" customHeight="1">
      <c r="E373" s="7"/>
      <c r="F373" s="7"/>
      <c r="G373" s="7"/>
      <c r="H373" s="7"/>
      <c r="I373" s="7"/>
      <c r="J373" s="7"/>
      <c r="K373" s="7"/>
      <c r="L373" s="7"/>
      <c r="N373" s="2062"/>
      <c r="O373" s="2062"/>
      <c r="P373" s="2062"/>
      <c r="Q373" s="2062"/>
      <c r="R373" s="2062"/>
      <c r="S373" s="2062"/>
      <c r="T373" s="2062"/>
      <c r="U373" s="2062"/>
      <c r="V373" s="2062"/>
      <c r="W373" s="2062"/>
      <c r="X373" s="2062"/>
      <c r="Y373" s="2062"/>
      <c r="Z373" s="2062"/>
      <c r="AA373" s="2062"/>
      <c r="AB373" s="2062"/>
      <c r="AC373" s="2062"/>
      <c r="AD373" s="2062"/>
      <c r="AE373" s="2062"/>
      <c r="AF373" s="2062"/>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2"/>
      <c r="T376" s="2082"/>
      <c r="U376" s="4" t="s">
        <v>315</v>
      </c>
      <c r="V376" s="2082"/>
      <c r="W376" s="2082"/>
      <c r="Y376" s="25" t="s">
        <v>313</v>
      </c>
      <c r="AA376" s="25"/>
      <c r="AB376" s="25" t="s">
        <v>314</v>
      </c>
      <c r="AD376" s="2082"/>
      <c r="AE376" s="2082"/>
      <c r="AF376" s="4" t="s">
        <v>315</v>
      </c>
      <c r="AG376" s="2082"/>
      <c r="AH376" s="2082"/>
    </row>
    <row r="377" spans="1:36" ht="12.75" customHeight="1">
      <c r="E377" s="7" t="s">
        <v>1090</v>
      </c>
      <c r="F377" s="7"/>
      <c r="G377" s="7"/>
      <c r="H377" s="7"/>
      <c r="I377" s="7"/>
      <c r="J377" s="7"/>
      <c r="K377" s="7"/>
      <c r="L377" s="7"/>
      <c r="N377" s="2082"/>
      <c r="O377" s="2082"/>
      <c r="P377" s="2082"/>
    </row>
    <row r="378" spans="1:36" ht="12.75" customHeight="1">
      <c r="E378" s="382" t="s">
        <v>1091</v>
      </c>
      <c r="F378" s="7"/>
      <c r="G378" s="7"/>
      <c r="H378" s="7"/>
      <c r="I378" s="7"/>
      <c r="J378" s="7"/>
      <c r="K378" s="7"/>
      <c r="L378" s="7"/>
      <c r="AG378" s="2187" t="s">
        <v>626</v>
      </c>
      <c r="AH378" s="2187"/>
    </row>
    <row r="379" spans="1:36" ht="12.75" customHeight="1">
      <c r="E379" s="7"/>
      <c r="F379" s="7"/>
      <c r="G379" s="7" t="s">
        <v>1112</v>
      </c>
      <c r="H379" s="7"/>
      <c r="I379" s="7"/>
      <c r="J379" s="7"/>
      <c r="K379" s="7"/>
      <c r="L379" s="7"/>
      <c r="AG379" s="2187" t="s">
        <v>626</v>
      </c>
      <c r="AH379" s="2187"/>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36" t="s">
        <v>2604</v>
      </c>
      <c r="K384" s="2036"/>
      <c r="L384" s="2036"/>
      <c r="M384" s="2036"/>
      <c r="N384" s="2036"/>
      <c r="O384" s="2036"/>
      <c r="P384" s="2036"/>
      <c r="Q384" s="2036"/>
      <c r="R384" s="2036"/>
      <c r="S384" s="2036"/>
      <c r="T384" s="2036"/>
      <c r="U384" s="2036"/>
      <c r="V384" s="14" t="s">
        <v>88</v>
      </c>
      <c r="W384" s="14"/>
      <c r="X384" s="14"/>
      <c r="Y384" s="14"/>
      <c r="Z384" s="14"/>
      <c r="AA384" s="14"/>
      <c r="AB384" s="14"/>
      <c r="AC384" s="2036" t="s">
        <v>2605</v>
      </c>
      <c r="AD384" s="2036"/>
      <c r="AE384" s="2036"/>
      <c r="AF384" s="2036"/>
      <c r="AG384" s="2036"/>
      <c r="AH384" s="2036"/>
      <c r="AI384" s="2036"/>
      <c r="AJ384" s="2036"/>
    </row>
    <row r="385" spans="1:96" ht="12.75" customHeight="1">
      <c r="A385" s="719"/>
      <c r="B385" s="719"/>
      <c r="C385" s="719"/>
      <c r="D385" s="58" t="s">
        <v>1382</v>
      </c>
      <c r="E385" s="719"/>
      <c r="F385" s="719"/>
      <c r="G385" s="719"/>
      <c r="H385" s="719"/>
      <c r="I385" s="719"/>
      <c r="J385" s="2038" t="s">
        <v>2605</v>
      </c>
      <c r="K385" s="2038"/>
      <c r="L385" s="2038"/>
      <c r="M385" s="2038"/>
      <c r="N385" s="2038"/>
      <c r="O385" s="2038"/>
      <c r="P385" s="2038"/>
      <c r="Q385" s="2038"/>
      <c r="R385" s="2038"/>
      <c r="S385" s="2038"/>
      <c r="T385" s="2038"/>
      <c r="U385" s="2038"/>
      <c r="V385" s="58" t="s">
        <v>1382</v>
      </c>
      <c r="W385" s="14"/>
      <c r="X385" s="14"/>
      <c r="Y385" s="14"/>
      <c r="Z385" s="14"/>
      <c r="AA385" s="14"/>
      <c r="AB385" s="14"/>
      <c r="AC385" s="2036"/>
      <c r="AD385" s="2036"/>
      <c r="AE385" s="2036"/>
      <c r="AF385" s="2036"/>
      <c r="AG385" s="2036"/>
      <c r="AH385" s="2036"/>
      <c r="AI385" s="2036"/>
      <c r="AJ385" s="2036"/>
      <c r="AK385" s="719"/>
      <c r="AL385" s="719"/>
    </row>
    <row r="386" spans="1:96" ht="12.75" customHeight="1">
      <c r="A386" s="719"/>
      <c r="B386" s="719"/>
      <c r="C386" s="719"/>
      <c r="D386" s="58" t="s">
        <v>464</v>
      </c>
      <c r="E386" s="719"/>
      <c r="F386" s="719"/>
      <c r="G386" s="719"/>
      <c r="H386" s="719"/>
      <c r="I386" s="719"/>
      <c r="J386" s="2038" t="s">
        <v>2606</v>
      </c>
      <c r="K386" s="2038"/>
      <c r="L386" s="2038"/>
      <c r="M386" s="2038"/>
      <c r="N386" s="2038"/>
      <c r="O386" s="2038"/>
      <c r="P386" s="2038"/>
      <c r="Q386" s="2038"/>
      <c r="R386" s="2038"/>
      <c r="S386" s="2038"/>
      <c r="T386" s="2038"/>
      <c r="U386" s="2038"/>
      <c r="V386" s="58" t="s">
        <v>464</v>
      </c>
      <c r="W386" s="14"/>
      <c r="X386" s="14"/>
      <c r="Y386" s="14"/>
      <c r="Z386" s="14"/>
      <c r="AA386" s="14"/>
      <c r="AB386" s="14"/>
      <c r="AC386" s="2036"/>
      <c r="AD386" s="2036"/>
      <c r="AE386" s="2036"/>
      <c r="AF386" s="2036"/>
      <c r="AG386" s="2036"/>
      <c r="AH386" s="2036"/>
      <c r="AI386" s="2036"/>
      <c r="AJ386" s="2036"/>
      <c r="AK386" s="719"/>
      <c r="AL386" s="719"/>
    </row>
    <row r="387" spans="1:96" ht="12.75" customHeight="1">
      <c r="A387" s="719"/>
      <c r="B387" s="719"/>
      <c r="C387" s="719"/>
      <c r="D387" s="479" t="s">
        <v>1378</v>
      </c>
      <c r="E387" s="719"/>
      <c r="F387" s="719"/>
      <c r="G387" s="719"/>
      <c r="H387" s="719"/>
      <c r="I387" s="88"/>
      <c r="J387" s="2055" t="s">
        <v>2607</v>
      </c>
      <c r="K387" s="2055"/>
      <c r="L387" s="2055"/>
      <c r="M387" s="2055"/>
      <c r="N387" s="2055"/>
      <c r="O387" s="2055"/>
      <c r="P387" s="2055"/>
      <c r="Q387" s="2055"/>
      <c r="R387" s="2055"/>
      <c r="S387" s="2055"/>
      <c r="T387" s="2055"/>
      <c r="U387" s="2055"/>
      <c r="V387" s="2036"/>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241">
        <v>43847</v>
      </c>
      <c r="R388" s="2241"/>
      <c r="S388" s="2241"/>
      <c r="T388" s="2241"/>
      <c r="U388" s="2241"/>
      <c r="V388" s="12" t="s">
        <v>318</v>
      </c>
      <c r="AI388" s="2035" t="s">
        <v>706</v>
      </c>
      <c r="AJ388" s="2035"/>
    </row>
    <row r="389" spans="1:96" ht="12.75" customHeight="1">
      <c r="D389" s="12" t="s">
        <v>5</v>
      </c>
      <c r="Q389" s="2326"/>
      <c r="R389" s="2371"/>
      <c r="S389" s="2371"/>
      <c r="T389" s="2371"/>
      <c r="U389" s="2371"/>
      <c r="W389" s="33" t="s">
        <v>78</v>
      </c>
      <c r="AG389" s="2057"/>
      <c r="AH389" s="2057"/>
      <c r="AI389" s="2057"/>
      <c r="AJ389" s="2057"/>
    </row>
    <row r="390" spans="1:96" ht="12.75" customHeight="1">
      <c r="D390" s="12" t="s">
        <v>448</v>
      </c>
      <c r="Q390" s="2242"/>
      <c r="R390" s="2242"/>
      <c r="S390" s="2242"/>
      <c r="T390" s="2242"/>
      <c r="U390" s="2242"/>
      <c r="V390" s="58" t="s">
        <v>1381</v>
      </c>
      <c r="AG390" s="2058"/>
      <c r="AH390" s="2058"/>
      <c r="AI390" s="2058"/>
      <c r="AJ390" s="2058"/>
    </row>
    <row r="391" spans="1:96" ht="12.75" customHeight="1">
      <c r="D391" s="12" t="s">
        <v>93</v>
      </c>
      <c r="I391" s="2188"/>
      <c r="J391" s="2188"/>
      <c r="K391" s="2188"/>
      <c r="L391" s="2188"/>
      <c r="M391" s="2188"/>
      <c r="N391" s="2188"/>
      <c r="Q391" s="57" t="s">
        <v>212</v>
      </c>
      <c r="S391" s="2240"/>
      <c r="T391" s="2240"/>
      <c r="U391" s="2240"/>
      <c r="V391" s="12" t="s">
        <v>77</v>
      </c>
      <c r="AI391" s="2035" t="s">
        <v>706</v>
      </c>
      <c r="AJ391" s="2035"/>
    </row>
    <row r="392" spans="1:96" ht="12.75" customHeight="1">
      <c r="D392" s="12" t="s">
        <v>319</v>
      </c>
      <c r="Q392" s="2039"/>
      <c r="R392" s="2039"/>
      <c r="S392" s="2039"/>
      <c r="T392" s="2039"/>
      <c r="U392" s="2039"/>
      <c r="V392" s="12" t="s">
        <v>320</v>
      </c>
      <c r="AG392" s="2057"/>
      <c r="AH392" s="2057"/>
      <c r="AI392" s="2057"/>
      <c r="AJ392" s="2057"/>
    </row>
    <row r="393" spans="1:96" ht="12.75" customHeight="1">
      <c r="D393" s="12" t="s">
        <v>321</v>
      </c>
      <c r="Q393" s="2191"/>
      <c r="R393" s="2191"/>
      <c r="S393" s="2191"/>
      <c r="T393" s="2191"/>
      <c r="U393" s="2191"/>
      <c r="V393" s="719" t="s">
        <v>1358</v>
      </c>
      <c r="AG393" s="2057"/>
      <c r="AH393" s="2057"/>
      <c r="AI393" s="2057"/>
      <c r="AJ393" s="2057"/>
    </row>
    <row r="394" spans="1:96" ht="12.75">
      <c r="D394" s="719" t="s">
        <v>1357</v>
      </c>
      <c r="V394" s="719"/>
      <c r="AG394" s="2057"/>
      <c r="AH394" s="2057"/>
      <c r="AI394" s="2057"/>
      <c r="AJ394" s="2057"/>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5" t="s">
        <v>578</v>
      </c>
      <c r="AJ396" s="2035"/>
      <c r="AM396" s="39"/>
      <c r="AN396" s="39"/>
      <c r="AO396" s="39"/>
      <c r="AP396" s="39"/>
      <c r="AQ396" s="39"/>
      <c r="AR396" s="39"/>
      <c r="AS396" s="39"/>
      <c r="AT396" s="39"/>
      <c r="AU396" s="39"/>
      <c r="AV396" s="39"/>
      <c r="AW396" s="39"/>
      <c r="AX396" s="39"/>
      <c r="AY396" s="39"/>
      <c r="CR396" s="25"/>
    </row>
    <row r="397" spans="1:96" s="719" customFormat="1" ht="12.75">
      <c r="D397" s="58" t="s">
        <v>2024</v>
      </c>
      <c r="T397" s="2100" t="s">
        <v>2608</v>
      </c>
      <c r="U397" s="2100"/>
      <c r="V397" s="2100"/>
      <c r="W397" s="2100"/>
      <c r="X397" s="2100"/>
      <c r="Y397" s="2100"/>
      <c r="Z397" s="2100"/>
      <c r="AA397" s="2100"/>
      <c r="AB397" s="2100"/>
      <c r="AC397" s="2100"/>
      <c r="AD397" s="2100"/>
      <c r="AE397" s="2100"/>
      <c r="AF397" s="2100"/>
      <c r="AG397" s="2100"/>
      <c r="AH397" s="2100"/>
      <c r="AI397" s="2100"/>
      <c r="AJ397" s="2100"/>
      <c r="AM397" s="39"/>
      <c r="AN397" s="39"/>
      <c r="AO397" s="39"/>
      <c r="AP397" s="39"/>
      <c r="AQ397" s="39"/>
      <c r="AR397" s="39"/>
      <c r="AS397" s="39"/>
      <c r="AT397" s="39"/>
      <c r="AU397" s="39"/>
      <c r="AV397" s="39"/>
      <c r="AW397" s="39"/>
      <c r="AX397" s="39"/>
      <c r="AY397" s="39"/>
      <c r="CR397" s="25"/>
    </row>
    <row r="398" spans="1:96" s="719" customFormat="1" ht="12.75">
      <c r="D398" s="58" t="s">
        <v>2023</v>
      </c>
      <c r="T398" s="2100"/>
      <c r="U398" s="2100"/>
      <c r="V398" s="2100"/>
      <c r="W398" s="2100"/>
      <c r="X398" s="2100"/>
      <c r="Y398" s="2100"/>
      <c r="Z398" s="2100"/>
      <c r="AA398" s="2100"/>
      <c r="AB398" s="2100"/>
      <c r="AC398" s="2100"/>
      <c r="AD398" s="2100"/>
      <c r="AE398" s="2100"/>
      <c r="AF398" s="2100"/>
      <c r="AG398" s="2100"/>
      <c r="AH398" s="2100"/>
      <c r="AI398" s="2100"/>
      <c r="AJ398" s="210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0" t="s">
        <v>706</v>
      </c>
      <c r="T400" s="2100"/>
      <c r="U400" s="2100"/>
      <c r="V400" s="479" t="s">
        <v>2017</v>
      </c>
      <c r="W400" s="719"/>
      <c r="X400" s="719"/>
      <c r="Y400" s="719"/>
      <c r="Z400" s="719"/>
      <c r="AA400" s="719"/>
      <c r="AB400" s="39"/>
      <c r="AC400" s="39"/>
      <c r="AD400" s="39"/>
      <c r="AE400" s="39"/>
      <c r="AF400" s="39"/>
      <c r="AG400" s="2143"/>
      <c r="AH400" s="2143"/>
      <c r="AI400" s="2143"/>
      <c r="AJ400" s="2143"/>
      <c r="AK400" s="39"/>
      <c r="AL400" s="719"/>
    </row>
    <row r="401" spans="1:96" s="719" customFormat="1" ht="12.75">
      <c r="D401" s="58" t="s">
        <v>2013</v>
      </c>
      <c r="S401" s="2100" t="s">
        <v>626</v>
      </c>
      <c r="T401" s="2100"/>
      <c r="U401" s="2100"/>
      <c r="V401" s="479" t="s">
        <v>2019</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9" customFormat="1" ht="12.75">
      <c r="D402" s="58" t="s">
        <v>2015</v>
      </c>
      <c r="K402" s="2086"/>
      <c r="L402" s="2086"/>
      <c r="M402" s="2086"/>
      <c r="N402" s="2086"/>
      <c r="O402" s="2086"/>
      <c r="P402" s="2086"/>
      <c r="Q402" s="2086"/>
      <c r="R402" s="2086"/>
      <c r="S402" s="2086"/>
      <c r="T402" s="2086"/>
      <c r="U402" s="2086"/>
      <c r="V402" s="2086"/>
      <c r="W402" s="2086"/>
      <c r="X402" s="2086"/>
      <c r="Y402" s="2086"/>
      <c r="Z402" s="2086"/>
      <c r="AA402" s="2086"/>
      <c r="AB402" s="2086"/>
      <c r="AC402" s="2086"/>
      <c r="AD402" s="2086"/>
      <c r="AE402" s="2086"/>
      <c r="AF402" s="2086"/>
      <c r="AG402" s="2086"/>
      <c r="AH402" s="2086"/>
      <c r="AI402" s="2086"/>
      <c r="AJ402" s="2086"/>
      <c r="AK402" s="39"/>
      <c r="AM402" s="39"/>
      <c r="AN402" s="39"/>
      <c r="AO402" s="39"/>
      <c r="AP402" s="39"/>
      <c r="AQ402" s="39"/>
      <c r="AR402" s="39"/>
      <c r="AS402" s="39"/>
      <c r="AT402" s="39"/>
      <c r="AU402" s="39"/>
      <c r="AV402" s="39"/>
      <c r="AW402" s="39"/>
      <c r="AX402" s="39"/>
      <c r="AY402" s="39"/>
      <c r="CR402" s="25"/>
    </row>
    <row r="403" spans="1:96" s="719" customFormat="1" ht="12.75">
      <c r="D403" s="58" t="s">
        <v>2018</v>
      </c>
      <c r="K403" s="2086"/>
      <c r="L403" s="2086"/>
      <c r="M403" s="2086"/>
      <c r="N403" s="2086"/>
      <c r="O403" s="2086"/>
      <c r="P403" s="2086"/>
      <c r="Q403" s="2086"/>
      <c r="R403" s="2086"/>
      <c r="S403" s="2086"/>
      <c r="T403" s="2086"/>
      <c r="U403" s="2086"/>
      <c r="V403" s="2086"/>
      <c r="W403" s="2086"/>
      <c r="X403" s="2086"/>
      <c r="Y403" s="2086"/>
      <c r="Z403" s="2086"/>
      <c r="AA403" s="2086"/>
      <c r="AB403" s="2086"/>
      <c r="AC403" s="2086"/>
      <c r="AD403" s="2086"/>
      <c r="AE403" s="2086"/>
      <c r="AF403" s="2086"/>
      <c r="AG403" s="2086"/>
      <c r="AH403" s="2086"/>
      <c r="AI403" s="2086"/>
      <c r="AJ403" s="208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6" t="s">
        <v>1384</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9" customFormat="1" ht="12.75">
      <c r="D405" s="2145" t="s">
        <v>2020</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9" customFormat="1" ht="12.75">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10" t="s">
        <v>2609</v>
      </c>
      <c r="J409" s="2210"/>
      <c r="K409" s="2210"/>
      <c r="L409" s="2210"/>
      <c r="M409" s="2210"/>
      <c r="N409" s="2210"/>
      <c r="O409" s="2210"/>
      <c r="P409" s="2210"/>
      <c r="Q409" s="2210"/>
      <c r="R409" s="2210"/>
      <c r="S409" s="2210"/>
      <c r="T409" s="2210"/>
      <c r="U409" s="2210"/>
      <c r="V409" s="2210"/>
      <c r="W409" s="2210"/>
      <c r="X409" s="2210"/>
      <c r="Y409" s="2210"/>
      <c r="Z409" s="2210"/>
      <c r="AA409" s="2210"/>
      <c r="AB409" s="2210"/>
      <c r="AC409" s="2210"/>
      <c r="AD409" s="2210"/>
      <c r="AE409" s="2210"/>
    </row>
    <row r="410" spans="1:96" ht="12.75" customHeight="1">
      <c r="C410" s="25"/>
      <c r="D410" s="25"/>
      <c r="E410" s="12" t="s">
        <v>111</v>
      </c>
      <c r="F410" s="25"/>
      <c r="G410" s="25"/>
      <c r="H410" s="25"/>
      <c r="I410" s="25"/>
      <c r="J410" s="25"/>
      <c r="K410" s="25"/>
      <c r="L410" s="25"/>
      <c r="M410" s="25"/>
      <c r="N410" s="25"/>
      <c r="O410" s="25"/>
      <c r="P410" s="719"/>
      <c r="Q410" s="719"/>
      <c r="R410" s="2035" t="s">
        <v>578</v>
      </c>
      <c r="S410" s="2035"/>
      <c r="T410" s="12" t="s">
        <v>604</v>
      </c>
      <c r="U410" s="719"/>
      <c r="V410" s="719"/>
      <c r="W410" s="719"/>
      <c r="X410" s="719"/>
      <c r="Y410" s="719"/>
      <c r="Z410" s="719"/>
      <c r="AA410" s="719"/>
      <c r="AB410" s="719"/>
      <c r="AC410" s="719"/>
      <c r="AD410" s="2059">
        <v>3</v>
      </c>
      <c r="AE410" s="2059"/>
      <c r="AF410" s="719"/>
    </row>
    <row r="411" spans="1:96" ht="12.75">
      <c r="C411" s="25"/>
      <c r="E411" s="12" t="s">
        <v>112</v>
      </c>
      <c r="F411" s="719"/>
      <c r="G411" s="719"/>
      <c r="H411" s="719"/>
      <c r="I411" s="719"/>
      <c r="J411" s="719"/>
      <c r="K411" s="719"/>
      <c r="L411" s="719"/>
      <c r="M411" s="719"/>
      <c r="N411" s="25"/>
      <c r="O411" s="25"/>
      <c r="P411" s="719"/>
      <c r="Q411" s="719"/>
      <c r="R411" s="2035" t="s">
        <v>626</v>
      </c>
      <c r="S411" s="2035"/>
      <c r="T411" s="12" t="s">
        <v>604</v>
      </c>
      <c r="U411" s="719"/>
      <c r="V411" s="719"/>
      <c r="W411" s="719"/>
      <c r="X411" s="719"/>
      <c r="Y411" s="719"/>
      <c r="Z411" s="719"/>
      <c r="AA411" s="719"/>
      <c r="AB411" s="719"/>
      <c r="AC411" s="719"/>
      <c r="AD411" s="2059">
        <v>0</v>
      </c>
      <c r="AE411" s="2059"/>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189" t="s">
        <v>2610</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9"/>
    </row>
    <row r="414" spans="1:96" ht="12.75" customHeight="1">
      <c r="E414" s="25"/>
      <c r="F414" s="719"/>
      <c r="G414" s="719"/>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9"/>
    </row>
    <row r="415" spans="1:96" ht="12.75" customHeight="1"/>
    <row r="416" spans="1:96" ht="12.75" customHeight="1">
      <c r="A416" s="50" t="s">
        <v>625</v>
      </c>
      <c r="B416" s="50"/>
      <c r="C416" s="50"/>
      <c r="D416" s="50" t="s">
        <v>119</v>
      </c>
      <c r="AF416" s="50" t="s">
        <v>1036</v>
      </c>
    </row>
    <row r="417" spans="1:96" ht="12.75" customHeight="1">
      <c r="E417" s="2082"/>
      <c r="F417" s="2082"/>
      <c r="G417" s="2082"/>
      <c r="H417" s="23" t="s">
        <v>120</v>
      </c>
      <c r="I417" s="2082"/>
      <c r="J417" s="2082"/>
      <c r="K417" s="2082"/>
      <c r="L417" s="12" t="s">
        <v>121</v>
      </c>
      <c r="N417" s="141" t="s">
        <v>610</v>
      </c>
      <c r="P417" s="2260">
        <v>1.85</v>
      </c>
      <c r="Q417" s="2260"/>
      <c r="R417" s="2260"/>
      <c r="S417" s="12" t="s">
        <v>122</v>
      </c>
      <c r="W417" s="2071">
        <f>IF(E417&gt;0,(E417*I417),(P417*43560))</f>
        <v>80586</v>
      </c>
      <c r="X417" s="2071"/>
      <c r="Y417" s="2071"/>
      <c r="Z417" s="12" t="s">
        <v>123</v>
      </c>
      <c r="AF417" s="2207">
        <f>IF(P417&gt;0,(AG436/P417),(AG436/(W417/43560)))</f>
        <v>36.756756756756758</v>
      </c>
      <c r="AG417" s="2207"/>
      <c r="AH417" s="2207"/>
      <c r="AM417" s="239"/>
    </row>
    <row r="418" spans="1:96" ht="12.75">
      <c r="E418" s="12" t="s">
        <v>54</v>
      </c>
    </row>
    <row r="419" spans="1:96" ht="12.75" customHeight="1">
      <c r="E419" s="2118"/>
      <c r="F419" s="2118"/>
      <c r="G419" s="2118"/>
      <c r="H419" s="2118"/>
      <c r="I419" s="2118"/>
      <c r="J419" s="2118"/>
      <c r="K419" s="2118"/>
      <c r="L419" s="2118"/>
      <c r="M419" s="2118"/>
      <c r="N419" s="2118"/>
      <c r="O419" s="2118"/>
      <c r="P419" s="2118"/>
      <c r="Q419" s="2118"/>
      <c r="R419" s="2118"/>
      <c r="S419" s="2118"/>
      <c r="T419" s="2118"/>
      <c r="U419" s="2118"/>
      <c r="V419" s="2118"/>
      <c r="W419" s="2118"/>
      <c r="X419" s="2118"/>
      <c r="Y419" s="2118"/>
      <c r="Z419" s="2118"/>
      <c r="AA419" s="2118"/>
      <c r="AB419" s="2118"/>
      <c r="AC419" s="2118"/>
      <c r="AD419" s="2118"/>
      <c r="AE419" s="2118"/>
      <c r="AF419" s="2118"/>
      <c r="AG419" s="2118"/>
      <c r="AH419" s="2118"/>
      <c r="AI419" s="2118"/>
      <c r="AJ419" s="2118"/>
    </row>
    <row r="420" spans="1:96" s="39" customFormat="1" ht="12.75" customHeight="1">
      <c r="E420" s="254" t="s">
        <v>2235</v>
      </c>
      <c r="F420" s="1807"/>
      <c r="G420" s="1807"/>
      <c r="H420" s="1807"/>
      <c r="I420" s="2376">
        <v>1.85</v>
      </c>
      <c r="J420" s="2376"/>
      <c r="K420" s="2376"/>
      <c r="L420" s="1807"/>
      <c r="M420" s="254"/>
      <c r="N420" s="1807"/>
      <c r="O420" s="1807"/>
      <c r="P420" s="2409">
        <f>(CS637+CS645+CS661)/I420</f>
        <v>50.810810810810807</v>
      </c>
      <c r="Q420" s="2409"/>
      <c r="R420" s="2409"/>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3</v>
      </c>
      <c r="Q423" s="2035"/>
      <c r="S423" s="12" t="s">
        <v>195</v>
      </c>
      <c r="AE423" s="2035">
        <v>2</v>
      </c>
      <c r="AF423" s="2035"/>
    </row>
    <row r="424" spans="1:96" ht="12.75">
      <c r="E424" s="12" t="s">
        <v>196</v>
      </c>
      <c r="P424" s="2035">
        <v>1</v>
      </c>
      <c r="Q424" s="2035"/>
      <c r="S424" s="12" t="s">
        <v>136</v>
      </c>
      <c r="AE424" s="2035" t="s">
        <v>626</v>
      </c>
      <c r="AF424" s="2035"/>
    </row>
    <row r="425" spans="1:96" ht="12.75">
      <c r="F425" s="67" t="s">
        <v>137</v>
      </c>
    </row>
    <row r="426" spans="1:96" ht="12.75">
      <c r="F426" s="2083"/>
      <c r="G426" s="2083"/>
      <c r="H426" s="2083"/>
      <c r="I426" s="2083"/>
      <c r="J426" s="2083"/>
      <c r="K426" s="2083"/>
      <c r="L426" s="2083"/>
      <c r="M426" s="2083"/>
      <c r="N426" s="2083"/>
      <c r="O426" s="2083"/>
      <c r="P426" s="2083"/>
      <c r="Q426" s="2083"/>
      <c r="R426" s="2083"/>
      <c r="S426" s="2083"/>
      <c r="T426" s="2083"/>
      <c r="U426" s="2083"/>
      <c r="V426" s="2083"/>
      <c r="W426" s="2083"/>
      <c r="X426" s="2083"/>
      <c r="Y426" s="2083"/>
      <c r="Z426" s="2083"/>
      <c r="AA426" s="2083"/>
      <c r="AB426" s="2083"/>
      <c r="AC426" s="2083"/>
      <c r="AD426" s="2083"/>
      <c r="AE426" s="2083"/>
      <c r="AF426" s="2083"/>
      <c r="AG426" s="2083"/>
      <c r="AH426" s="2083"/>
    </row>
    <row r="427" spans="1:96" ht="12.75" customHeight="1">
      <c r="F427" s="2084"/>
      <c r="G427" s="2084"/>
      <c r="H427" s="2084"/>
      <c r="I427" s="2084"/>
      <c r="J427" s="2084"/>
      <c r="K427" s="2084"/>
      <c r="L427" s="2084"/>
      <c r="M427" s="2084"/>
      <c r="N427" s="2084"/>
      <c r="O427" s="2084"/>
      <c r="P427" s="2084"/>
      <c r="Q427" s="2084"/>
      <c r="R427" s="2084"/>
      <c r="S427" s="2084"/>
      <c r="T427" s="2084"/>
      <c r="U427" s="2084"/>
      <c r="V427" s="2084"/>
      <c r="W427" s="2084"/>
      <c r="X427" s="2084"/>
      <c r="Y427" s="2084"/>
      <c r="Z427" s="2084"/>
      <c r="AA427" s="2084"/>
      <c r="AB427" s="2084"/>
      <c r="AC427" s="2084"/>
      <c r="AD427" s="2084"/>
      <c r="AE427" s="2084"/>
      <c r="AF427" s="2084"/>
      <c r="AG427" s="2084"/>
      <c r="AH427" s="2084"/>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102"/>
    </row>
    <row r="430" spans="1:96" ht="12.75" customHeight="1">
      <c r="S430" s="25"/>
      <c r="T430" s="25"/>
    </row>
    <row r="431" spans="1:96" ht="12.75" customHeight="1">
      <c r="A431" s="50"/>
      <c r="B431" s="50"/>
      <c r="C431" s="50"/>
      <c r="E431" s="7" t="s">
        <v>317</v>
      </c>
      <c r="Z431" s="2035" t="s">
        <v>706</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626</v>
      </c>
      <c r="AA433" s="2035"/>
    </row>
    <row r="434" spans="1:110" ht="12.75" customHeight="1"/>
    <row r="435" spans="1:110" ht="12.75" customHeight="1">
      <c r="A435" s="50" t="s">
        <v>500</v>
      </c>
      <c r="B435" s="50"/>
      <c r="C435" s="50"/>
      <c r="D435" s="50" t="s">
        <v>822</v>
      </c>
      <c r="AF435" s="80"/>
    </row>
    <row r="436" spans="1:110" ht="12.75" customHeight="1">
      <c r="D436" s="2068" t="s">
        <v>46</v>
      </c>
      <c r="E436" s="2066"/>
      <c r="F436" s="2066"/>
      <c r="G436" s="2066"/>
      <c r="H436" s="2066"/>
      <c r="I436" s="2066"/>
      <c r="J436" s="2066"/>
      <c r="K436" s="2066"/>
      <c r="L436" s="2066"/>
      <c r="M436" s="2066"/>
      <c r="N436" s="2066"/>
      <c r="O436" s="2066"/>
      <c r="P436" s="2066"/>
      <c r="Q436" s="2066"/>
      <c r="R436" s="2066"/>
      <c r="S436" s="2066"/>
      <c r="T436" s="2066"/>
      <c r="U436" s="2066"/>
      <c r="V436" s="2066"/>
      <c r="W436" s="2066"/>
      <c r="X436" s="2066"/>
      <c r="Y436" s="2066"/>
      <c r="Z436" s="2066"/>
      <c r="AA436" s="2066"/>
      <c r="AB436" s="2066"/>
      <c r="AC436" s="2066"/>
      <c r="AD436" s="2066"/>
      <c r="AE436" s="2066"/>
      <c r="AF436" s="2067"/>
      <c r="AG436" s="2051">
        <v>68</v>
      </c>
      <c r="AH436" s="2051"/>
      <c r="AI436" s="2051"/>
      <c r="AJ436" s="2051"/>
    </row>
    <row r="437" spans="1:110" ht="12.75" customHeight="1">
      <c r="D437" s="2018" t="s">
        <v>1437</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78">
        <v>0</v>
      </c>
      <c r="AH437" s="2079"/>
      <c r="AI437" s="2079"/>
      <c r="AJ437" s="2079"/>
    </row>
    <row r="438" spans="1:110" ht="12.75" customHeight="1">
      <c r="D438" s="2018" t="s">
        <v>1145</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2051">
        <v>67</v>
      </c>
      <c r="AH438" s="2051"/>
      <c r="AI438" s="2051"/>
      <c r="AJ438" s="2051"/>
    </row>
    <row r="439" spans="1:110" ht="12.75" customHeight="1">
      <c r="D439" s="2018" t="s">
        <v>1146</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2051">
        <v>67</v>
      </c>
      <c r="AH439" s="2051"/>
      <c r="AI439" s="2051"/>
      <c r="AJ439" s="2051"/>
    </row>
    <row r="440" spans="1:110" ht="12.75" customHeight="1">
      <c r="D440" s="2018" t="s">
        <v>1148</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70">
        <f>IF(ISERROR(AG439/AG438),"",AG439/AG438)</f>
        <v>1</v>
      </c>
      <c r="AH440" s="2070"/>
      <c r="AI440" s="2070"/>
      <c r="AJ440" s="2070"/>
    </row>
    <row r="441" spans="1:110" ht="12.75" customHeight="1">
      <c r="D441" s="2018" t="s">
        <v>1147</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69">
        <v>55402</v>
      </c>
      <c r="AH441" s="2069"/>
      <c r="AI441" s="2069"/>
      <c r="AJ441" s="2069"/>
    </row>
    <row r="442" spans="1:110" ht="12.75" customHeight="1">
      <c r="D442" s="2018" t="s">
        <v>1149</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69">
        <v>55402</v>
      </c>
      <c r="AH442" s="2069"/>
      <c r="AI442" s="2069"/>
      <c r="AJ442" s="2069"/>
    </row>
    <row r="443" spans="1:110" ht="12.75" customHeight="1">
      <c r="D443" s="2018" t="s">
        <v>1150</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70">
        <f>IF(ISERROR(AG442/AG441),"",AG442/AG441)</f>
        <v>1</v>
      </c>
      <c r="AH443" s="2070"/>
      <c r="AI443" s="2070"/>
      <c r="AJ443" s="2070"/>
    </row>
    <row r="444" spans="1:110" ht="12.75" customHeight="1">
      <c r="D444" s="2018" t="s">
        <v>1151</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70">
        <f>MIN(IF(AG440&gt;AG443,AG443,AG440),1)</f>
        <v>1</v>
      </c>
      <c r="AH444" s="2070"/>
      <c r="AI444" s="2070"/>
      <c r="AJ444" s="2070"/>
    </row>
    <row r="445" spans="1:110" ht="12.75" customHeight="1">
      <c r="D445" s="2018" t="s">
        <v>1412</v>
      </c>
      <c r="E445" s="2066"/>
      <c r="F445" s="2066"/>
      <c r="G445" s="2066"/>
      <c r="H445" s="2066"/>
      <c r="I445" s="2066"/>
      <c r="J445" s="2066"/>
      <c r="K445" s="2066"/>
      <c r="L445" s="2066"/>
      <c r="M445" s="2066"/>
      <c r="N445" s="2066"/>
      <c r="O445" s="2066"/>
      <c r="P445" s="2066"/>
      <c r="Q445" s="2066"/>
      <c r="R445" s="2066"/>
      <c r="S445" s="2066"/>
      <c r="T445" s="2066"/>
      <c r="U445" s="2066"/>
      <c r="V445" s="2066"/>
      <c r="W445" s="2066"/>
      <c r="X445" s="2066"/>
      <c r="Y445" s="2066"/>
      <c r="Z445" s="2066"/>
      <c r="AA445" s="2066"/>
      <c r="AB445" s="2066"/>
      <c r="AC445" s="2066"/>
      <c r="AD445" s="2066"/>
      <c r="AE445" s="2066"/>
      <c r="AF445" s="2067"/>
      <c r="AG445" s="2069">
        <v>4464</v>
      </c>
      <c r="AH445" s="2069"/>
      <c r="AI445" s="2069"/>
      <c r="AJ445" s="2069"/>
    </row>
    <row r="446" spans="1:110" ht="12.75" customHeight="1">
      <c r="D446" s="2068" t="s">
        <v>602</v>
      </c>
      <c r="E446" s="2066"/>
      <c r="F446" s="2066"/>
      <c r="G446" s="2066"/>
      <c r="H446" s="2066"/>
      <c r="I446" s="2066"/>
      <c r="J446" s="2066"/>
      <c r="K446" s="2066"/>
      <c r="L446" s="2066"/>
      <c r="M446" s="2066"/>
      <c r="N446" s="2066"/>
      <c r="O446" s="2066"/>
      <c r="P446" s="2066"/>
      <c r="Q446" s="2066"/>
      <c r="R446" s="2066"/>
      <c r="S446" s="2066"/>
      <c r="T446" s="2066"/>
      <c r="U446" s="2066"/>
      <c r="V446" s="2066"/>
      <c r="W446" s="2066"/>
      <c r="X446" s="2066"/>
      <c r="Y446" s="2066"/>
      <c r="Z446" s="2066"/>
      <c r="AA446" s="2066"/>
      <c r="AB446" s="2066"/>
      <c r="AC446" s="2066"/>
      <c r="AD446" s="2066"/>
      <c r="AE446" s="2066"/>
      <c r="AF446" s="2067"/>
      <c r="AG446" s="2069">
        <v>0</v>
      </c>
      <c r="AH446" s="2069"/>
      <c r="AI446" s="2069"/>
      <c r="AJ446" s="20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18" t="s">
        <v>1413</v>
      </c>
      <c r="E447" s="2066"/>
      <c r="F447" s="2066"/>
      <c r="G447" s="2066"/>
      <c r="H447" s="2066"/>
      <c r="I447" s="2066"/>
      <c r="J447" s="2066"/>
      <c r="K447" s="2066"/>
      <c r="L447" s="2066"/>
      <c r="M447" s="2066"/>
      <c r="N447" s="2066"/>
      <c r="O447" s="2066"/>
      <c r="P447" s="2066"/>
      <c r="Q447" s="2066"/>
      <c r="R447" s="2066"/>
      <c r="S447" s="2066"/>
      <c r="T447" s="2066"/>
      <c r="U447" s="2066"/>
      <c r="V447" s="2066"/>
      <c r="W447" s="2066"/>
      <c r="X447" s="2066"/>
      <c r="Y447" s="2066"/>
      <c r="Z447" s="2066"/>
      <c r="AA447" s="2066"/>
      <c r="AB447" s="2066"/>
      <c r="AC447" s="2066"/>
      <c r="AD447" s="2066"/>
      <c r="AE447" s="2066"/>
      <c r="AF447" s="2067"/>
      <c r="AG447" s="2069"/>
      <c r="AH447" s="2069"/>
      <c r="AI447" s="2069"/>
      <c r="AJ447" s="20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8" t="s">
        <v>1152</v>
      </c>
      <c r="E448" s="2066"/>
      <c r="F448" s="2066"/>
      <c r="G448" s="2066"/>
      <c r="H448" s="2066"/>
      <c r="I448" s="2066"/>
      <c r="J448" s="2066"/>
      <c r="K448" s="2066"/>
      <c r="L448" s="2066"/>
      <c r="M448" s="2066"/>
      <c r="N448" s="2066"/>
      <c r="O448" s="2066"/>
      <c r="P448" s="2066"/>
      <c r="Q448" s="2066"/>
      <c r="R448" s="2066"/>
      <c r="S448" s="2066"/>
      <c r="T448" s="2066"/>
      <c r="U448" s="2066"/>
      <c r="V448" s="2066"/>
      <c r="W448" s="2066"/>
      <c r="X448" s="2066"/>
      <c r="Y448" s="2066"/>
      <c r="Z448" s="2066"/>
      <c r="AA448" s="2066"/>
      <c r="AB448" s="2066"/>
      <c r="AC448" s="2066"/>
      <c r="AD448" s="2066"/>
      <c r="AE448" s="2066"/>
      <c r="AF448" s="2067"/>
      <c r="AG448" s="2069">
        <v>0</v>
      </c>
      <c r="AH448" s="2069"/>
      <c r="AI448" s="2069"/>
      <c r="AJ448" s="20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2" t="s">
        <v>1153</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98">
        <f>AG441+AG445+AG447+AG448</f>
        <v>59866</v>
      </c>
      <c r="AH449" s="2098"/>
      <c r="AI449" s="2098"/>
      <c r="AJ449" s="20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5" t="s">
        <v>1414</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9">
        <f>'Sources and Uses Budget'!B105/Application!AG436</f>
        <v>507453.34396707849</v>
      </c>
      <c r="AD453" s="2099"/>
      <c r="AE453" s="2099"/>
      <c r="AF453" s="209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9">
        <f>'Sources and Uses Budget'!C105/Application!AG436</f>
        <v>507453.34396707849</v>
      </c>
      <c r="AD454" s="2099"/>
      <c r="AE454" s="2099"/>
      <c r="AF454" s="209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9">
        <f>('Sources and Uses Budget'!$S$107+'Sources and Uses Budget'!$T$107)/Application!AG436</f>
        <v>479528.22583053063</v>
      </c>
      <c r="AD455" s="2099"/>
      <c r="AE455" s="2099"/>
      <c r="AF455" s="209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7" t="s">
        <v>731</v>
      </c>
      <c r="E464" s="2095"/>
      <c r="F464" s="2095"/>
      <c r="G464" s="2095"/>
      <c r="H464" s="2095"/>
      <c r="I464" s="2095"/>
      <c r="J464" s="2095"/>
      <c r="K464" s="2095"/>
      <c r="L464" s="2095"/>
      <c r="M464" s="2095"/>
      <c r="N464" s="2095"/>
      <c r="O464" s="2095"/>
      <c r="P464" s="2095"/>
      <c r="Q464" s="2095"/>
      <c r="R464" s="2095"/>
      <c r="S464" s="2095"/>
      <c r="T464" s="2095"/>
      <c r="U464" s="2095"/>
      <c r="V464" s="2096"/>
      <c r="W464" s="2091">
        <v>34</v>
      </c>
      <c r="X464" s="2092"/>
      <c r="Y464" s="20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7" t="s">
        <v>732</v>
      </c>
      <c r="E465" s="2095"/>
      <c r="F465" s="2095"/>
      <c r="G465" s="2095"/>
      <c r="H465" s="2095"/>
      <c r="I465" s="2095"/>
      <c r="J465" s="2095"/>
      <c r="K465" s="2095"/>
      <c r="L465" s="2095"/>
      <c r="M465" s="2095"/>
      <c r="N465" s="2095"/>
      <c r="O465" s="2095"/>
      <c r="P465" s="2095"/>
      <c r="Q465" s="2095"/>
      <c r="R465" s="2095"/>
      <c r="S465" s="2095"/>
      <c r="T465" s="2095"/>
      <c r="U465" s="2095"/>
      <c r="V465" s="2096"/>
      <c r="W465" s="2091">
        <v>0</v>
      </c>
      <c r="X465" s="2092"/>
      <c r="Y465" s="20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7" t="s">
        <v>733</v>
      </c>
      <c r="E466" s="2095"/>
      <c r="F466" s="2095"/>
      <c r="G466" s="2095"/>
      <c r="H466" s="2095"/>
      <c r="I466" s="2095"/>
      <c r="J466" s="2095"/>
      <c r="K466" s="2095"/>
      <c r="L466" s="2095"/>
      <c r="M466" s="2095"/>
      <c r="N466" s="2095"/>
      <c r="O466" s="2095"/>
      <c r="P466" s="2095"/>
      <c r="Q466" s="2095"/>
      <c r="R466" s="2095"/>
      <c r="S466" s="2095"/>
      <c r="T466" s="2095"/>
      <c r="U466" s="2095"/>
      <c r="V466" s="2096"/>
      <c r="W466" s="2091">
        <v>0</v>
      </c>
      <c r="X466" s="2092"/>
      <c r="Y466" s="20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7" t="s">
        <v>734</v>
      </c>
      <c r="E467" s="2095"/>
      <c r="F467" s="2095"/>
      <c r="G467" s="2095"/>
      <c r="H467" s="2095"/>
      <c r="I467" s="2095"/>
      <c r="J467" s="2095"/>
      <c r="K467" s="2095"/>
      <c r="L467" s="2095"/>
      <c r="M467" s="2095"/>
      <c r="N467" s="2095"/>
      <c r="O467" s="2095"/>
      <c r="P467" s="2095"/>
      <c r="Q467" s="2095"/>
      <c r="R467" s="2095"/>
      <c r="S467" s="2095"/>
      <c r="T467" s="2095"/>
      <c r="U467" s="2095"/>
      <c r="V467" s="2096"/>
      <c r="W467" s="2091">
        <v>0</v>
      </c>
      <c r="X467" s="2092"/>
      <c r="Y467" s="20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7" t="s">
        <v>946</v>
      </c>
      <c r="E468" s="2095"/>
      <c r="F468" s="2095"/>
      <c r="G468" s="2095"/>
      <c r="H468" s="2095"/>
      <c r="I468" s="2095"/>
      <c r="J468" s="2095"/>
      <c r="K468" s="2095"/>
      <c r="L468" s="2095"/>
      <c r="M468" s="2095"/>
      <c r="N468" s="2095"/>
      <c r="O468" s="2095"/>
      <c r="P468" s="2095"/>
      <c r="Q468" s="2095"/>
      <c r="R468" s="2095"/>
      <c r="S468" s="2095"/>
      <c r="T468" s="2095"/>
      <c r="U468" s="2095"/>
      <c r="V468" s="2096"/>
      <c r="W468" s="2091">
        <v>0</v>
      </c>
      <c r="X468" s="2092"/>
      <c r="Y468" s="20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7" t="s">
        <v>735</v>
      </c>
      <c r="E469" s="2095"/>
      <c r="F469" s="2095"/>
      <c r="G469" s="2095"/>
      <c r="H469" s="2095"/>
      <c r="I469" s="2095"/>
      <c r="J469" s="2095"/>
      <c r="K469" s="2095"/>
      <c r="L469" s="2095"/>
      <c r="M469" s="2095"/>
      <c r="N469" s="2095"/>
      <c r="O469" s="2095"/>
      <c r="P469" s="2095"/>
      <c r="Q469" s="2095"/>
      <c r="R469" s="2095"/>
      <c r="S469" s="2095"/>
      <c r="T469" s="2095"/>
      <c r="U469" s="2095"/>
      <c r="V469" s="2096"/>
      <c r="W469" s="2091">
        <v>0</v>
      </c>
      <c r="X469" s="2092"/>
      <c r="Y469" s="20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7" t="s">
        <v>1119</v>
      </c>
      <c r="E470" s="2095"/>
      <c r="F470" s="2095"/>
      <c r="G470" s="2095"/>
      <c r="H470" s="2095"/>
      <c r="I470" s="2095"/>
      <c r="J470" s="2095"/>
      <c r="K470" s="2095"/>
      <c r="L470" s="2095"/>
      <c r="M470" s="2095"/>
      <c r="N470" s="2095"/>
      <c r="O470" s="2095"/>
      <c r="P470" s="2095"/>
      <c r="Q470" s="2095"/>
      <c r="R470" s="2095"/>
      <c r="S470" s="2095"/>
      <c r="T470" s="2095"/>
      <c r="U470" s="2095"/>
      <c r="V470" s="2096"/>
      <c r="W470" s="2091">
        <v>0</v>
      </c>
      <c r="X470" s="2092"/>
      <c r="Y470" s="20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4" t="s">
        <v>2008</v>
      </c>
      <c r="E471" s="2095"/>
      <c r="F471" s="2095"/>
      <c r="G471" s="2095"/>
      <c r="H471" s="2095"/>
      <c r="I471" s="2095"/>
      <c r="J471" s="2095"/>
      <c r="K471" s="2095"/>
      <c r="L471" s="2095"/>
      <c r="M471" s="2095"/>
      <c r="N471" s="2095"/>
      <c r="O471" s="2095"/>
      <c r="P471" s="2095"/>
      <c r="Q471" s="2095"/>
      <c r="R471" s="2095"/>
      <c r="S471" s="2095"/>
      <c r="T471" s="2095"/>
      <c r="U471" s="2095"/>
      <c r="V471" s="2096"/>
      <c r="W471" s="2091">
        <v>11</v>
      </c>
      <c r="X471" s="2092"/>
      <c r="Y471" s="20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8"/>
      <c r="H472" s="2089"/>
      <c r="I472" s="2089"/>
      <c r="J472" s="2089"/>
      <c r="K472" s="2089"/>
      <c r="L472" s="2089"/>
      <c r="M472" s="2089"/>
      <c r="N472" s="2089"/>
      <c r="O472" s="2089"/>
      <c r="P472" s="2089"/>
      <c r="Q472" s="2089"/>
      <c r="R472" s="2089"/>
      <c r="S472" s="2089"/>
      <c r="T472" s="2089"/>
      <c r="U472" s="2089"/>
      <c r="V472" s="2090"/>
      <c r="W472" s="2091">
        <v>0</v>
      </c>
      <c r="X472" s="2092"/>
      <c r="Y472" s="20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2674</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t="s">
        <v>2673</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t="s">
        <v>2611</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0" t="s">
        <v>869</v>
      </c>
      <c r="B478" s="2080"/>
      <c r="C478" s="2080"/>
      <c r="D478" s="2080"/>
      <c r="E478" s="2080"/>
      <c r="F478" s="2080"/>
      <c r="G478" s="2080"/>
      <c r="H478" s="2080"/>
      <c r="I478" s="2080"/>
      <c r="J478" s="2080"/>
      <c r="K478" s="2080"/>
      <c r="L478" s="2080"/>
      <c r="M478" s="2080"/>
      <c r="N478" s="2080"/>
      <c r="O478" s="2080"/>
      <c r="P478" s="2080"/>
      <c r="Q478" s="2080"/>
      <c r="R478" s="2080"/>
      <c r="S478" s="2080"/>
      <c r="T478" s="2080"/>
      <c r="U478" s="2080"/>
      <c r="V478" s="2080"/>
      <c r="W478" s="2080"/>
      <c r="X478" s="2080"/>
      <c r="Y478" s="2080"/>
      <c r="Z478" s="2080"/>
      <c r="AA478" s="2080"/>
      <c r="AB478" s="2080"/>
      <c r="AC478" s="2080"/>
      <c r="AD478" s="2080"/>
      <c r="AE478" s="2080"/>
      <c r="AF478" s="2080"/>
      <c r="AG478" s="2080"/>
      <c r="AH478" s="2080"/>
      <c r="AI478" s="2080"/>
      <c r="AJ478" s="2080"/>
      <c r="AK478" s="2080"/>
      <c r="AL478" s="20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c r="AB479" s="2081"/>
      <c r="AC479" s="2081"/>
      <c r="AD479" s="2081"/>
      <c r="AE479" s="2081"/>
      <c r="AF479" s="2081"/>
      <c r="AG479" s="2081"/>
      <c r="AH479" s="2081"/>
      <c r="AI479" s="2081"/>
      <c r="AJ479" s="2081"/>
      <c r="AK479" s="2081"/>
      <c r="AL479" s="20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4" t="s">
        <v>870</v>
      </c>
      <c r="U483" s="2105"/>
      <c r="V483" s="2105"/>
      <c r="W483" s="2105"/>
      <c r="X483" s="2105"/>
      <c r="Y483" s="2105"/>
      <c r="Z483" s="2105"/>
      <c r="AA483" s="2105"/>
      <c r="AB483" s="2105"/>
      <c r="AC483" s="2105"/>
      <c r="AD483" s="2105"/>
      <c r="AE483" s="2105"/>
      <c r="AF483" s="2105"/>
      <c r="AG483" s="2105"/>
      <c r="AH483" s="21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77" t="s">
        <v>36</v>
      </c>
      <c r="U484" s="2177"/>
      <c r="V484" s="2177"/>
      <c r="W484" s="2177"/>
      <c r="X484" s="2177"/>
      <c r="Y484" s="2177" t="s">
        <v>37</v>
      </c>
      <c r="Z484" s="2177"/>
      <c r="AA484" s="2177"/>
      <c r="AB484" s="2177"/>
      <c r="AC484" s="2177"/>
      <c r="AD484" s="2177" t="s">
        <v>348</v>
      </c>
      <c r="AE484" s="2177"/>
      <c r="AF484" s="2177"/>
      <c r="AG484" s="2177"/>
      <c r="AH484" s="21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77"/>
      <c r="U485" s="2177"/>
      <c r="V485" s="2177"/>
      <c r="W485" s="2177"/>
      <c r="X485" s="2177"/>
      <c r="Y485" s="2177"/>
      <c r="Z485" s="2177"/>
      <c r="AA485" s="2177"/>
      <c r="AB485" s="2177"/>
      <c r="AC485" s="2177"/>
      <c r="AD485" s="2177"/>
      <c r="AE485" s="2177"/>
      <c r="AF485" s="2177"/>
      <c r="AG485" s="2177"/>
      <c r="AH485" s="21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8" t="s">
        <v>626</v>
      </c>
      <c r="U486" s="2028"/>
      <c r="V486" s="2028"/>
      <c r="W486" s="2028"/>
      <c r="X486" s="2028"/>
      <c r="Y486" s="2028" t="s">
        <v>626</v>
      </c>
      <c r="Z486" s="2028"/>
      <c r="AA486" s="2028"/>
      <c r="AB486" s="2028"/>
      <c r="AC486" s="2028"/>
      <c r="AD486" s="2028" t="s">
        <v>626</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8" t="s">
        <v>626</v>
      </c>
      <c r="U487" s="2028"/>
      <c r="V487" s="2028"/>
      <c r="W487" s="2028"/>
      <c r="X487" s="2028"/>
      <c r="Y487" s="2028" t="s">
        <v>626</v>
      </c>
      <c r="Z487" s="2028"/>
      <c r="AA487" s="2028"/>
      <c r="AB487" s="2028"/>
      <c r="AC487" s="2028"/>
      <c r="AD487" s="2028" t="s">
        <v>626</v>
      </c>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8" t="s">
        <v>626</v>
      </c>
      <c r="U488" s="2028"/>
      <c r="V488" s="2028"/>
      <c r="W488" s="2028"/>
      <c r="X488" s="2028"/>
      <c r="Y488" s="2028" t="s">
        <v>626</v>
      </c>
      <c r="Z488" s="2028"/>
      <c r="AA488" s="2028"/>
      <c r="AB488" s="2028"/>
      <c r="AC488" s="2028"/>
      <c r="AD488" s="2028" t="s">
        <v>626</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8" t="s">
        <v>626</v>
      </c>
      <c r="U489" s="2028"/>
      <c r="V489" s="2028"/>
      <c r="W489" s="2028"/>
      <c r="X489" s="2028"/>
      <c r="Y489" s="2028" t="s">
        <v>626</v>
      </c>
      <c r="Z489" s="2028"/>
      <c r="AA489" s="2028"/>
      <c r="AB489" s="2028"/>
      <c r="AC489" s="2028"/>
      <c r="AD489" s="2028" t="s">
        <v>626</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8" t="s">
        <v>626</v>
      </c>
      <c r="U490" s="2028"/>
      <c r="V490" s="2028"/>
      <c r="W490" s="2028"/>
      <c r="X490" s="2028"/>
      <c r="Y490" s="2028" t="s">
        <v>626</v>
      </c>
      <c r="Z490" s="2028"/>
      <c r="AA490" s="2028"/>
      <c r="AB490" s="2028"/>
      <c r="AC490" s="2028"/>
      <c r="AD490" s="2028" t="s">
        <v>626</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8" t="s">
        <v>626</v>
      </c>
      <c r="U491" s="2028"/>
      <c r="V491" s="2028"/>
      <c r="W491" s="2028"/>
      <c r="X491" s="2028"/>
      <c r="Y491" s="2028" t="s">
        <v>626</v>
      </c>
      <c r="Z491" s="2028"/>
      <c r="AA491" s="2028"/>
      <c r="AB491" s="2028"/>
      <c r="AC491" s="2028"/>
      <c r="AD491" s="2028" t="s">
        <v>2612</v>
      </c>
      <c r="AE491" s="2028"/>
      <c r="AF491" s="2028"/>
      <c r="AG491" s="2028"/>
      <c r="AH491" s="202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8" t="s">
        <v>626</v>
      </c>
      <c r="U492" s="2028"/>
      <c r="V492" s="2028"/>
      <c r="W492" s="2028"/>
      <c r="X492" s="2028"/>
      <c r="Y492" s="2028" t="s">
        <v>626</v>
      </c>
      <c r="Z492" s="2028"/>
      <c r="AA492" s="2028"/>
      <c r="AB492" s="2028"/>
      <c r="AC492" s="2028"/>
      <c r="AD492" s="2028" t="s">
        <v>626</v>
      </c>
      <c r="AE492" s="2028"/>
      <c r="AF492" s="2028"/>
      <c r="AG492" s="2028"/>
      <c r="AH492" s="202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8" t="s">
        <v>626</v>
      </c>
      <c r="U493" s="2028"/>
      <c r="V493" s="2028"/>
      <c r="W493" s="2028"/>
      <c r="X493" s="2028"/>
      <c r="Y493" s="2028" t="s">
        <v>626</v>
      </c>
      <c r="Z493" s="2028"/>
      <c r="AA493" s="2028"/>
      <c r="AB493" s="2028"/>
      <c r="AC493" s="2028"/>
      <c r="AD493" s="2028" t="s">
        <v>626</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8" t="s">
        <v>626</v>
      </c>
      <c r="U494" s="2028"/>
      <c r="V494" s="2028"/>
      <c r="W494" s="2028"/>
      <c r="X494" s="2028"/>
      <c r="Y494" s="2028" t="s">
        <v>626</v>
      </c>
      <c r="Z494" s="2028"/>
      <c r="AA494" s="2028"/>
      <c r="AB494" s="2028"/>
      <c r="AC494" s="2028"/>
      <c r="AD494" s="2028" t="s">
        <v>626</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8">
        <v>0</v>
      </c>
      <c r="U495" s="2028"/>
      <c r="V495" s="2028"/>
      <c r="W495" s="2028"/>
      <c r="X495" s="2028"/>
      <c r="Y495" s="2028">
        <v>43749</v>
      </c>
      <c r="Z495" s="2028"/>
      <c r="AA495" s="2028"/>
      <c r="AB495" s="2028"/>
      <c r="AC495" s="2028"/>
      <c r="AD495" s="2028">
        <v>43749</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7" t="s">
        <v>2613</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10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7" t="s">
        <v>2613</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10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7" t="s">
        <v>2613</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10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2" t="s">
        <v>418</v>
      </c>
      <c r="C501" s="2193"/>
      <c r="D501" s="2193"/>
      <c r="E501" s="2193"/>
      <c r="F501" s="2193"/>
      <c r="G501" s="2193"/>
      <c r="H501" s="2193"/>
      <c r="I501" s="2193"/>
      <c r="J501" s="2193"/>
      <c r="K501" s="2193"/>
      <c r="L501" s="2193"/>
      <c r="M501" s="2193"/>
      <c r="N501" s="2193"/>
      <c r="O501" s="2193"/>
      <c r="P501" s="2194"/>
      <c r="Q501" s="2167" t="s">
        <v>706</v>
      </c>
      <c r="R501" s="2168"/>
      <c r="S501" s="2393" t="s">
        <v>171</v>
      </c>
      <c r="T501" s="2394"/>
      <c r="U501" s="2394"/>
      <c r="V501" s="2394"/>
      <c r="W501" s="2394"/>
      <c r="X501" s="2394"/>
      <c r="Y501" s="2394"/>
      <c r="Z501" s="2394"/>
      <c r="AA501" s="2394"/>
      <c r="AB501" s="2394"/>
      <c r="AC501" s="2394"/>
      <c r="AD501" s="2394"/>
      <c r="AE501" s="2394"/>
      <c r="AF501" s="2394"/>
      <c r="AG501" s="2394"/>
      <c r="AH501" s="2394"/>
      <c r="AI501" s="2394"/>
      <c r="AJ501" s="2394"/>
      <c r="AK501" s="23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5"/>
      <c r="C502" s="2196"/>
      <c r="D502" s="2196"/>
      <c r="E502" s="2196"/>
      <c r="F502" s="2196"/>
      <c r="G502" s="2196"/>
      <c r="H502" s="2196"/>
      <c r="I502" s="2196"/>
      <c r="J502" s="2196"/>
      <c r="K502" s="2196"/>
      <c r="L502" s="2196"/>
      <c r="M502" s="2196"/>
      <c r="N502" s="2196"/>
      <c r="O502" s="2196"/>
      <c r="P502" s="2197"/>
      <c r="Q502" s="2169"/>
      <c r="R502" s="2170"/>
      <c r="S502" s="2396"/>
      <c r="T502" s="2397"/>
      <c r="U502" s="2397"/>
      <c r="V502" s="2397"/>
      <c r="W502" s="2397"/>
      <c r="X502" s="2397"/>
      <c r="Y502" s="2397"/>
      <c r="Z502" s="2397"/>
      <c r="AA502" s="2397"/>
      <c r="AB502" s="2397"/>
      <c r="AC502" s="2397"/>
      <c r="AD502" s="2397"/>
      <c r="AE502" s="2397"/>
      <c r="AF502" s="2397"/>
      <c r="AG502" s="2397"/>
      <c r="AH502" s="2397"/>
      <c r="AI502" s="2397"/>
      <c r="AJ502" s="2397"/>
      <c r="AK502" s="23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75" t="s">
        <v>706</v>
      </c>
      <c r="R503" s="2076"/>
      <c r="S503" s="2076"/>
      <c r="T503" s="2076"/>
      <c r="U503" s="2076"/>
      <c r="V503" s="2076"/>
      <c r="W503" s="2076"/>
      <c r="X503" s="2076"/>
      <c r="Y503" s="2076"/>
      <c r="Z503" s="2076"/>
      <c r="AA503" s="2076"/>
      <c r="AB503" s="2076"/>
      <c r="AC503" s="2076"/>
      <c r="AD503" s="2076"/>
      <c r="AE503" s="2076"/>
      <c r="AF503" s="2076"/>
      <c r="AG503" s="2076"/>
      <c r="AH503" s="2076"/>
      <c r="AI503" s="2076"/>
      <c r="AJ503" s="2076"/>
      <c r="AK503" s="20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07" t="s">
        <v>2614</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10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71">
        <v>4.2361111111111106E-2</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10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07">
        <v>69</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10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28">
        <v>0</v>
      </c>
      <c r="N507" s="2129"/>
      <c r="O507" s="2129"/>
      <c r="P507" s="2130"/>
      <c r="Q507" s="1521" t="s">
        <v>2027</v>
      </c>
      <c r="R507" s="1522"/>
      <c r="S507" s="1522"/>
      <c r="T507" s="1522"/>
      <c r="U507" s="1522"/>
      <c r="V507" s="1522"/>
      <c r="W507" s="1522"/>
      <c r="X507" s="1522"/>
      <c r="Y507" s="1522"/>
      <c r="Z507" s="1522"/>
      <c r="AA507" s="1522"/>
      <c r="AB507" s="1522"/>
      <c r="AC507" s="1522"/>
      <c r="AD507" s="1522"/>
      <c r="AE507" s="1522"/>
      <c r="AF507" s="1522"/>
      <c r="AG507" s="1522"/>
      <c r="AH507" s="2128">
        <v>69</v>
      </c>
      <c r="AI507" s="2129"/>
      <c r="AJ507" s="2129"/>
      <c r="AK507" s="21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4" t="s">
        <v>423</v>
      </c>
      <c r="AD512" s="2105"/>
      <c r="AE512" s="2105"/>
      <c r="AF512" s="2105"/>
      <c r="AG512" s="82" t="s">
        <v>424</v>
      </c>
      <c r="AH512" s="2105" t="s">
        <v>425</v>
      </c>
      <c r="AI512" s="2105"/>
      <c r="AJ512" s="2105"/>
      <c r="AK512" s="21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1" t="s">
        <v>426</v>
      </c>
      <c r="C513" s="2022"/>
      <c r="D513" s="2022"/>
      <c r="E513" s="2022"/>
      <c r="F513" s="2022"/>
      <c r="G513" s="2022"/>
      <c r="H513" s="2023"/>
      <c r="I513" s="72" t="s">
        <v>427</v>
      </c>
      <c r="J513" s="72"/>
      <c r="K513" s="72"/>
      <c r="L513" s="72"/>
      <c r="M513" s="72"/>
      <c r="N513" s="72"/>
      <c r="O513" s="72"/>
      <c r="P513" s="72"/>
      <c r="Q513" s="72"/>
      <c r="R513" s="72"/>
      <c r="S513" s="72"/>
      <c r="T513" s="72"/>
      <c r="U513" s="72"/>
      <c r="V513" s="72"/>
      <c r="W513" s="72"/>
      <c r="X513" s="25"/>
      <c r="Y513" s="25"/>
      <c r="AC513" s="2158">
        <v>3</v>
      </c>
      <c r="AD513" s="2059"/>
      <c r="AE513" s="2059"/>
      <c r="AF513" s="2059"/>
      <c r="AG513" s="75" t="s">
        <v>424</v>
      </c>
      <c r="AH513" s="2055">
        <v>2010</v>
      </c>
      <c r="AI513" s="2055"/>
      <c r="AJ513" s="2055"/>
      <c r="AK513" s="20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4"/>
      <c r="C514" s="2025"/>
      <c r="D514" s="2025"/>
      <c r="E514" s="2025"/>
      <c r="F514" s="2025"/>
      <c r="G514" s="2025"/>
      <c r="H514" s="2026"/>
      <c r="I514" s="80" t="s">
        <v>428</v>
      </c>
      <c r="J514" s="80"/>
      <c r="K514" s="80"/>
      <c r="L514" s="80"/>
      <c r="M514" s="80"/>
      <c r="N514" s="80"/>
      <c r="O514" s="80"/>
      <c r="P514" s="80"/>
      <c r="Q514" s="80"/>
      <c r="R514" s="80"/>
      <c r="S514" s="80"/>
      <c r="T514" s="80"/>
      <c r="U514" s="80"/>
      <c r="V514" s="80"/>
      <c r="W514" s="80"/>
      <c r="X514" s="80"/>
      <c r="Y514" s="80"/>
      <c r="Z514" s="80"/>
      <c r="AA514" s="80"/>
      <c r="AB514" s="80"/>
      <c r="AC514" s="2158">
        <v>1</v>
      </c>
      <c r="AD514" s="2059"/>
      <c r="AE514" s="2059"/>
      <c r="AF514" s="2059"/>
      <c r="AG514" s="65" t="s">
        <v>424</v>
      </c>
      <c r="AH514" s="2055">
        <v>2020</v>
      </c>
      <c r="AI514" s="2055"/>
      <c r="AJ514" s="2055"/>
      <c r="AK514" s="20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1" t="s">
        <v>429</v>
      </c>
      <c r="C515" s="2022"/>
      <c r="D515" s="2022"/>
      <c r="E515" s="2022"/>
      <c r="F515" s="2022"/>
      <c r="G515" s="2022"/>
      <c r="H515" s="2023"/>
      <c r="I515" s="72" t="s">
        <v>430</v>
      </c>
      <c r="J515" s="72"/>
      <c r="K515" s="72"/>
      <c r="L515" s="72"/>
      <c r="M515" s="72"/>
      <c r="N515" s="72"/>
      <c r="O515" s="72"/>
      <c r="P515" s="72"/>
      <c r="Q515" s="72"/>
      <c r="R515" s="72"/>
      <c r="S515" s="72"/>
      <c r="T515" s="72"/>
      <c r="U515" s="72"/>
      <c r="V515" s="72"/>
      <c r="W515" s="72"/>
      <c r="X515" s="25"/>
      <c r="Y515" s="25"/>
      <c r="AC515" s="2158" t="s">
        <v>626</v>
      </c>
      <c r="AD515" s="2059"/>
      <c r="AE515" s="2059"/>
      <c r="AF515" s="2059"/>
      <c r="AG515" s="75" t="s">
        <v>424</v>
      </c>
      <c r="AH515" s="2055"/>
      <c r="AI515" s="2055"/>
      <c r="AJ515" s="2055"/>
      <c r="AK515" s="20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4"/>
      <c r="C516" s="2025"/>
      <c r="D516" s="2025"/>
      <c r="E516" s="2025"/>
      <c r="F516" s="2025"/>
      <c r="G516" s="2025"/>
      <c r="H516" s="2026"/>
      <c r="I516" s="25" t="s">
        <v>431</v>
      </c>
      <c r="J516" s="25"/>
      <c r="K516" s="25"/>
      <c r="L516" s="25"/>
      <c r="M516" s="25"/>
      <c r="N516" s="25"/>
      <c r="O516" s="25"/>
      <c r="P516" s="25"/>
      <c r="Q516" s="25"/>
      <c r="R516" s="25"/>
      <c r="S516" s="25"/>
      <c r="T516" s="25"/>
      <c r="U516" s="25"/>
      <c r="V516" s="25"/>
      <c r="W516" s="25"/>
      <c r="X516" s="25"/>
      <c r="Y516" s="25"/>
      <c r="AC516" s="2158" t="s">
        <v>626</v>
      </c>
      <c r="AD516" s="2059"/>
      <c r="AE516" s="2059"/>
      <c r="AF516" s="2059"/>
      <c r="AG516" s="75" t="s">
        <v>424</v>
      </c>
      <c r="AH516" s="2055"/>
      <c r="AI516" s="2055"/>
      <c r="AJ516" s="2055"/>
      <c r="AK516" s="20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4"/>
      <c r="C517" s="2025"/>
      <c r="D517" s="2025"/>
      <c r="E517" s="2025"/>
      <c r="F517" s="2025"/>
      <c r="G517" s="2025"/>
      <c r="H517" s="2026"/>
      <c r="I517" s="25" t="s">
        <v>432</v>
      </c>
      <c r="J517" s="25"/>
      <c r="K517" s="25"/>
      <c r="L517" s="25"/>
      <c r="M517" s="25"/>
      <c r="N517" s="25"/>
      <c r="O517" s="25"/>
      <c r="P517" s="25"/>
      <c r="Q517" s="25"/>
      <c r="R517" s="25"/>
      <c r="S517" s="25"/>
      <c r="T517" s="25"/>
      <c r="U517" s="25"/>
      <c r="V517" s="25"/>
      <c r="W517" s="25"/>
      <c r="X517" s="25"/>
      <c r="Y517" s="25"/>
      <c r="AC517" s="2158" t="s">
        <v>626</v>
      </c>
      <c r="AD517" s="2059"/>
      <c r="AE517" s="2059"/>
      <c r="AF517" s="2059"/>
      <c r="AG517" s="75" t="s">
        <v>424</v>
      </c>
      <c r="AH517" s="2055"/>
      <c r="AI517" s="2055"/>
      <c r="AJ517" s="2055"/>
      <c r="AK517" s="20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4"/>
      <c r="C518" s="2025"/>
      <c r="D518" s="2025"/>
      <c r="E518" s="2025"/>
      <c r="F518" s="2025"/>
      <c r="G518" s="2025"/>
      <c r="H518" s="2026"/>
      <c r="I518" s="25" t="s">
        <v>433</v>
      </c>
      <c r="J518" s="25"/>
      <c r="K518" s="25"/>
      <c r="L518" s="25"/>
      <c r="M518" s="25"/>
      <c r="N518" s="25"/>
      <c r="O518" s="25"/>
      <c r="P518" s="25"/>
      <c r="Q518" s="25"/>
      <c r="R518" s="25"/>
      <c r="S518" s="25"/>
      <c r="T518" s="25"/>
      <c r="U518" s="25"/>
      <c r="V518" s="25"/>
      <c r="W518" s="25"/>
      <c r="X518" s="25"/>
      <c r="Y518" s="25"/>
      <c r="AC518" s="2158">
        <v>3</v>
      </c>
      <c r="AD518" s="2059"/>
      <c r="AE518" s="2059"/>
      <c r="AF518" s="2059"/>
      <c r="AG518" s="75" t="s">
        <v>424</v>
      </c>
      <c r="AH518" s="2055">
        <v>2022</v>
      </c>
      <c r="AI518" s="2055"/>
      <c r="AJ518" s="2055"/>
      <c r="AK518" s="20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4"/>
      <c r="C519" s="2025"/>
      <c r="D519" s="2025"/>
      <c r="E519" s="2025"/>
      <c r="F519" s="2025"/>
      <c r="G519" s="2025"/>
      <c r="H519" s="2026"/>
      <c r="I519" s="177" t="s">
        <v>434</v>
      </c>
      <c r="J519" s="25"/>
      <c r="K519" s="25"/>
      <c r="L519" s="25"/>
      <c r="M519" s="25"/>
      <c r="N519" s="25"/>
      <c r="O519" s="25"/>
      <c r="P519" s="25"/>
      <c r="Q519" s="25"/>
      <c r="R519" s="25"/>
      <c r="S519" s="25"/>
      <c r="T519" s="25"/>
      <c r="U519" s="25"/>
      <c r="V519" s="25"/>
      <c r="W519" s="25"/>
      <c r="X519" s="25"/>
      <c r="Y519" s="25"/>
      <c r="AC519" s="2042">
        <v>3</v>
      </c>
      <c r="AD519" s="2043"/>
      <c r="AE519" s="2043"/>
      <c r="AF519" s="2043"/>
      <c r="AG519" s="75" t="s">
        <v>424</v>
      </c>
      <c r="AH519" s="2055">
        <v>2022</v>
      </c>
      <c r="AI519" s="2055"/>
      <c r="AJ519" s="2055"/>
      <c r="AK519" s="20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4"/>
      <c r="C520" s="2025"/>
      <c r="D520" s="2025"/>
      <c r="E520" s="2025"/>
      <c r="F520" s="2025"/>
      <c r="G520" s="2025"/>
      <c r="H520" s="2026"/>
      <c r="I520" s="1524" t="s">
        <v>175</v>
      </c>
      <c r="J520" s="80"/>
      <c r="K520" s="80"/>
      <c r="L520" s="2156" t="s">
        <v>343</v>
      </c>
      <c r="M520" s="2100"/>
      <c r="N520" s="2100"/>
      <c r="O520" s="2100"/>
      <c r="P520" s="2100"/>
      <c r="Q520" s="2100"/>
      <c r="R520" s="2100"/>
      <c r="S520" s="2100"/>
      <c r="T520" s="2100"/>
      <c r="U520" s="2100"/>
      <c r="V520" s="2100"/>
      <c r="W520" s="2100"/>
      <c r="X520" s="2100"/>
      <c r="Y520" s="2100"/>
      <c r="Z520" s="2100"/>
      <c r="AA520" s="2100"/>
      <c r="AB520" s="2157"/>
      <c r="AC520" s="2158" t="s">
        <v>626</v>
      </c>
      <c r="AD520" s="2059"/>
      <c r="AE520" s="2059"/>
      <c r="AF520" s="2059"/>
      <c r="AG520" s="1495" t="s">
        <v>424</v>
      </c>
      <c r="AH520" s="2055"/>
      <c r="AI520" s="2055"/>
      <c r="AJ520" s="2055"/>
      <c r="AK520" s="20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1" t="s">
        <v>578</v>
      </c>
      <c r="AD521" s="2051"/>
      <c r="AE521" s="2051"/>
      <c r="AF521" s="2051"/>
      <c r="AG521" s="1787"/>
      <c r="AH521" s="2040"/>
      <c r="AI521" s="2040"/>
      <c r="AJ521" s="2040"/>
      <c r="AK521" s="204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2">
        <v>3</v>
      </c>
      <c r="AD522" s="2043"/>
      <c r="AE522" s="2043"/>
      <c r="AF522" s="2044"/>
      <c r="AG522" s="1787"/>
      <c r="AH522" s="2040"/>
      <c r="AI522" s="2040"/>
      <c r="AJ522" s="2040"/>
      <c r="AK522" s="204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5">
        <v>1</v>
      </c>
      <c r="AD524" s="2046"/>
      <c r="AE524" s="2046"/>
      <c r="AF524" s="2047"/>
      <c r="AG524" s="1788"/>
      <c r="AH524" s="2048"/>
      <c r="AI524" s="2048"/>
      <c r="AJ524" s="2048"/>
      <c r="AK524" s="204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0" t="s">
        <v>423</v>
      </c>
      <c r="AD525" s="2151"/>
      <c r="AE525" s="2151"/>
      <c r="AF525" s="2151"/>
      <c r="AG525" s="1788"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1" t="s">
        <v>435</v>
      </c>
      <c r="C526" s="2022"/>
      <c r="D526" s="2022"/>
      <c r="E526" s="2022"/>
      <c r="F526" s="2022"/>
      <c r="G526" s="2022"/>
      <c r="H526" s="2023"/>
      <c r="I526" s="72" t="s">
        <v>436</v>
      </c>
      <c r="J526" s="72"/>
      <c r="K526" s="72"/>
      <c r="L526" s="72"/>
      <c r="M526" s="72"/>
      <c r="N526" s="72"/>
      <c r="O526" s="72"/>
      <c r="P526" s="72"/>
      <c r="Q526" s="72"/>
      <c r="R526" s="72"/>
      <c r="S526" s="72"/>
      <c r="T526" s="72"/>
      <c r="U526" s="72"/>
      <c r="V526" s="72"/>
      <c r="W526" s="72"/>
      <c r="X526" s="25"/>
      <c r="Y526" s="25"/>
      <c r="AC526" s="2158">
        <v>7</v>
      </c>
      <c r="AD526" s="2059"/>
      <c r="AE526" s="2059"/>
      <c r="AF526" s="2059"/>
      <c r="AG526" s="75" t="s">
        <v>424</v>
      </c>
      <c r="AH526" s="2055">
        <v>2021</v>
      </c>
      <c r="AI526" s="2055"/>
      <c r="AJ526" s="2055"/>
      <c r="AK526" s="20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4"/>
      <c r="C527" s="2025"/>
      <c r="D527" s="2025"/>
      <c r="E527" s="2025"/>
      <c r="F527" s="2025"/>
      <c r="G527" s="2025"/>
      <c r="H527" s="2026"/>
      <c r="I527" s="25" t="s">
        <v>437</v>
      </c>
      <c r="J527" s="25"/>
      <c r="K527" s="25"/>
      <c r="L527" s="25"/>
      <c r="M527" s="25"/>
      <c r="N527" s="25"/>
      <c r="O527" s="25"/>
      <c r="P527" s="25"/>
      <c r="Q527" s="25"/>
      <c r="R527" s="25"/>
      <c r="S527" s="25"/>
      <c r="T527" s="25"/>
      <c r="U527" s="25"/>
      <c r="V527" s="25"/>
      <c r="W527" s="25"/>
      <c r="X527" s="25"/>
      <c r="Y527" s="25"/>
      <c r="AC527" s="2158">
        <v>8</v>
      </c>
      <c r="AD527" s="2059"/>
      <c r="AE527" s="2059"/>
      <c r="AF527" s="2059"/>
      <c r="AG527" s="75" t="s">
        <v>424</v>
      </c>
      <c r="AH527" s="2055">
        <v>2021</v>
      </c>
      <c r="AI527" s="2055"/>
      <c r="AJ527" s="2055"/>
      <c r="AK527" s="20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4"/>
      <c r="C528" s="2025"/>
      <c r="D528" s="2025"/>
      <c r="E528" s="2025"/>
      <c r="F528" s="2025"/>
      <c r="G528" s="2025"/>
      <c r="H528" s="2026"/>
      <c r="I528" s="80" t="s">
        <v>438</v>
      </c>
      <c r="J528" s="80"/>
      <c r="K528" s="80"/>
      <c r="L528" s="80"/>
      <c r="M528" s="80"/>
      <c r="N528" s="80"/>
      <c r="O528" s="80"/>
      <c r="P528" s="80"/>
      <c r="Q528" s="80"/>
      <c r="R528" s="80"/>
      <c r="S528" s="80"/>
      <c r="T528" s="80"/>
      <c r="U528" s="80"/>
      <c r="V528" s="80"/>
      <c r="W528" s="80"/>
      <c r="X528" s="80"/>
      <c r="Y528" s="80"/>
      <c r="Z528" s="80"/>
      <c r="AA528" s="80"/>
      <c r="AB528" s="80"/>
      <c r="AC528" s="2158">
        <v>3</v>
      </c>
      <c r="AD528" s="2059"/>
      <c r="AE528" s="2059"/>
      <c r="AF528" s="2059"/>
      <c r="AG528" s="65" t="s">
        <v>424</v>
      </c>
      <c r="AH528" s="2055">
        <v>2022</v>
      </c>
      <c r="AI528" s="2055"/>
      <c r="AJ528" s="2055"/>
      <c r="AK528" s="20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1" t="s">
        <v>439</v>
      </c>
      <c r="C529" s="2022"/>
      <c r="D529" s="2022"/>
      <c r="E529" s="2022"/>
      <c r="F529" s="2022"/>
      <c r="G529" s="2022"/>
      <c r="H529" s="2023"/>
      <c r="I529" s="72" t="s">
        <v>436</v>
      </c>
      <c r="J529" s="72"/>
      <c r="K529" s="72"/>
      <c r="L529" s="72"/>
      <c r="M529" s="72"/>
      <c r="N529" s="72"/>
      <c r="O529" s="72"/>
      <c r="P529" s="72"/>
      <c r="Q529" s="72"/>
      <c r="R529" s="72"/>
      <c r="S529" s="72"/>
      <c r="T529" s="72"/>
      <c r="U529" s="72"/>
      <c r="V529" s="72"/>
      <c r="W529" s="72"/>
      <c r="X529" s="72"/>
      <c r="Y529" s="72"/>
      <c r="Z529" s="72"/>
      <c r="AA529" s="72"/>
      <c r="AB529" s="72"/>
      <c r="AC529" s="2042">
        <v>7</v>
      </c>
      <c r="AD529" s="2043"/>
      <c r="AE529" s="2043"/>
      <c r="AF529" s="2043"/>
      <c r="AG529" s="196" t="s">
        <v>424</v>
      </c>
      <c r="AH529" s="2055">
        <v>2021</v>
      </c>
      <c r="AI529" s="2055"/>
      <c r="AJ529" s="2055"/>
      <c r="AK529" s="20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4"/>
      <c r="C530" s="2025"/>
      <c r="D530" s="2025"/>
      <c r="E530" s="2025"/>
      <c r="F530" s="2025"/>
      <c r="G530" s="2025"/>
      <c r="H530" s="2026"/>
      <c r="I530" s="25" t="s">
        <v>437</v>
      </c>
      <c r="J530" s="25"/>
      <c r="K530" s="25"/>
      <c r="L530" s="25"/>
      <c r="M530" s="25"/>
      <c r="N530" s="25"/>
      <c r="O530" s="25"/>
      <c r="P530" s="25"/>
      <c r="Q530" s="25"/>
      <c r="R530" s="25"/>
      <c r="S530" s="25"/>
      <c r="T530" s="25"/>
      <c r="U530" s="25"/>
      <c r="V530" s="25"/>
      <c r="W530" s="25"/>
      <c r="X530" s="25"/>
      <c r="Y530" s="25"/>
      <c r="Z530" s="25"/>
      <c r="AA530" s="25"/>
      <c r="AB530" s="25"/>
      <c r="AC530" s="2158">
        <v>8</v>
      </c>
      <c r="AD530" s="2059"/>
      <c r="AE530" s="2059"/>
      <c r="AF530" s="2059"/>
      <c r="AG530" s="75" t="s">
        <v>424</v>
      </c>
      <c r="AH530" s="2055">
        <v>2021</v>
      </c>
      <c r="AI530" s="2055"/>
      <c r="AJ530" s="2055"/>
      <c r="AK530" s="20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4"/>
      <c r="C531" s="2175"/>
      <c r="D531" s="2175"/>
      <c r="E531" s="2175"/>
      <c r="F531" s="2175"/>
      <c r="G531" s="2175"/>
      <c r="H531" s="2176"/>
      <c r="I531" s="80" t="s">
        <v>438</v>
      </c>
      <c r="J531" s="80"/>
      <c r="K531" s="80"/>
      <c r="L531" s="80"/>
      <c r="M531" s="80"/>
      <c r="N531" s="80"/>
      <c r="O531" s="80"/>
      <c r="P531" s="80"/>
      <c r="Q531" s="80"/>
      <c r="R531" s="80"/>
      <c r="S531" s="80"/>
      <c r="T531" s="80"/>
      <c r="U531" s="80"/>
      <c r="V531" s="80"/>
      <c r="W531" s="80"/>
      <c r="X531" s="80"/>
      <c r="Y531" s="80"/>
      <c r="Z531" s="80"/>
      <c r="AA531" s="80"/>
      <c r="AB531" s="80"/>
      <c r="AC531" s="2158">
        <v>3</v>
      </c>
      <c r="AD531" s="2059"/>
      <c r="AE531" s="2059"/>
      <c r="AF531" s="2059"/>
      <c r="AG531" s="65" t="s">
        <v>424</v>
      </c>
      <c r="AH531" s="2055">
        <v>2022</v>
      </c>
      <c r="AI531" s="2055"/>
      <c r="AJ531" s="2055"/>
      <c r="AK531" s="20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1" t="s">
        <v>440</v>
      </c>
      <c r="C532" s="2022"/>
      <c r="D532" s="2022"/>
      <c r="E532" s="2022"/>
      <c r="F532" s="2022"/>
      <c r="G532" s="2022"/>
      <c r="H532" s="2023"/>
      <c r="I532" s="71" t="s">
        <v>441</v>
      </c>
      <c r="J532" s="72"/>
      <c r="K532" s="72"/>
      <c r="L532" s="72"/>
      <c r="M532" s="72"/>
      <c r="N532" s="72"/>
      <c r="O532" s="2038" t="s">
        <v>2617</v>
      </c>
      <c r="P532" s="2038"/>
      <c r="Q532" s="2038"/>
      <c r="R532" s="2038"/>
      <c r="S532" s="2038"/>
      <c r="T532" s="2038"/>
      <c r="U532" s="2038"/>
      <c r="V532" s="2038"/>
      <c r="W532" s="2038"/>
      <c r="X532" s="2038"/>
      <c r="Y532" s="2038"/>
      <c r="Z532" s="2038"/>
      <c r="AA532" s="2038"/>
      <c r="AB532" s="94"/>
      <c r="AC532" s="2042" t="s">
        <v>626</v>
      </c>
      <c r="AD532" s="2043"/>
      <c r="AE532" s="2043"/>
      <c r="AF532" s="2043"/>
      <c r="AG532" s="196" t="s">
        <v>424</v>
      </c>
      <c r="AH532" s="2055"/>
      <c r="AI532" s="2055"/>
      <c r="AJ532" s="2055"/>
      <c r="AK532" s="20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4"/>
      <c r="C533" s="2025"/>
      <c r="D533" s="2025"/>
      <c r="E533" s="2025"/>
      <c r="F533" s="2025"/>
      <c r="G533" s="2025"/>
      <c r="H533" s="2026"/>
      <c r="I533" s="171" t="s">
        <v>442</v>
      </c>
      <c r="J533" s="25"/>
      <c r="K533" s="25"/>
      <c r="L533" s="25"/>
      <c r="M533" s="25"/>
      <c r="N533" s="25"/>
      <c r="O533" s="25"/>
      <c r="P533" s="25"/>
      <c r="Q533" s="25"/>
      <c r="R533" s="25"/>
      <c r="S533" s="25"/>
      <c r="T533" s="25"/>
      <c r="U533" s="25"/>
      <c r="V533" s="25"/>
      <c r="W533" s="25"/>
      <c r="X533" s="25"/>
      <c r="Y533" s="25"/>
      <c r="Z533" s="25"/>
      <c r="AA533" s="25"/>
      <c r="AB533" s="101"/>
      <c r="AC533" s="2158">
        <v>1</v>
      </c>
      <c r="AD533" s="2059"/>
      <c r="AE533" s="2059"/>
      <c r="AF533" s="2059"/>
      <c r="AG533" s="75" t="s">
        <v>424</v>
      </c>
      <c r="AH533" s="2055">
        <v>2020</v>
      </c>
      <c r="AI533" s="2055"/>
      <c r="AJ533" s="2055"/>
      <c r="AK533" s="20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4"/>
      <c r="C534" s="2025"/>
      <c r="D534" s="2025"/>
      <c r="E534" s="2025"/>
      <c r="F534" s="2025"/>
      <c r="G534" s="2025"/>
      <c r="H534" s="2026"/>
      <c r="I534" s="79" t="s">
        <v>443</v>
      </c>
      <c r="J534" s="80"/>
      <c r="K534" s="80"/>
      <c r="L534" s="80"/>
      <c r="M534" s="80"/>
      <c r="N534" s="80"/>
      <c r="O534" s="80"/>
      <c r="P534" s="80"/>
      <c r="Q534" s="80"/>
      <c r="R534" s="80"/>
      <c r="S534" s="80"/>
      <c r="T534" s="80"/>
      <c r="U534" s="80"/>
      <c r="V534" s="80"/>
      <c r="W534" s="80"/>
      <c r="X534" s="80"/>
      <c r="Y534" s="80"/>
      <c r="Z534" s="80"/>
      <c r="AA534" s="80"/>
      <c r="AB534" s="81"/>
      <c r="AC534" s="2158">
        <v>3</v>
      </c>
      <c r="AD534" s="2059"/>
      <c r="AE534" s="2059"/>
      <c r="AF534" s="2059"/>
      <c r="AG534" s="65" t="s">
        <v>424</v>
      </c>
      <c r="AH534" s="2055">
        <v>2022</v>
      </c>
      <c r="AI534" s="2055"/>
      <c r="AJ534" s="2055"/>
      <c r="AK534" s="20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4"/>
      <c r="C535" s="2025"/>
      <c r="D535" s="2025"/>
      <c r="E535" s="2025"/>
      <c r="F535" s="2025"/>
      <c r="G535" s="2025"/>
      <c r="H535" s="2026"/>
      <c r="I535" s="72" t="s">
        <v>444</v>
      </c>
      <c r="J535" s="72"/>
      <c r="K535" s="72"/>
      <c r="L535" s="72"/>
      <c r="M535" s="72"/>
      <c r="N535" s="72"/>
      <c r="O535" s="2036" t="s">
        <v>2618</v>
      </c>
      <c r="P535" s="2036"/>
      <c r="Q535" s="2036"/>
      <c r="R535" s="2036"/>
      <c r="S535" s="2036"/>
      <c r="T535" s="2036"/>
      <c r="U535" s="2036"/>
      <c r="V535" s="2036"/>
      <c r="W535" s="2036"/>
      <c r="X535" s="2036"/>
      <c r="Y535" s="2036"/>
      <c r="Z535" s="2036"/>
      <c r="AA535" s="2036"/>
      <c r="AC535" s="2158" t="s">
        <v>626</v>
      </c>
      <c r="AD535" s="2059"/>
      <c r="AE535" s="2059"/>
      <c r="AF535" s="2059"/>
      <c r="AG535" s="75" t="s">
        <v>424</v>
      </c>
      <c r="AH535" s="2055"/>
      <c r="AI535" s="2055"/>
      <c r="AJ535" s="2055"/>
      <c r="AK535" s="20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4"/>
      <c r="C536" s="2025"/>
      <c r="D536" s="2025"/>
      <c r="E536" s="2025"/>
      <c r="F536" s="2025"/>
      <c r="G536" s="2025"/>
      <c r="H536" s="2026"/>
      <c r="I536" s="25" t="s">
        <v>442</v>
      </c>
      <c r="J536" s="25"/>
      <c r="K536" s="25"/>
      <c r="L536" s="25"/>
      <c r="M536" s="25"/>
      <c r="N536" s="25"/>
      <c r="O536" s="25"/>
      <c r="P536" s="25"/>
      <c r="Q536" s="25"/>
      <c r="R536" s="25"/>
      <c r="S536" s="25"/>
      <c r="T536" s="25"/>
      <c r="U536" s="25"/>
      <c r="V536" s="25"/>
      <c r="W536" s="25"/>
      <c r="X536" s="25"/>
      <c r="Y536" s="25"/>
      <c r="AC536" s="2158">
        <v>1</v>
      </c>
      <c r="AD536" s="2059"/>
      <c r="AE536" s="2059"/>
      <c r="AF536" s="2059"/>
      <c r="AG536" s="75" t="s">
        <v>424</v>
      </c>
      <c r="AH536" s="2055">
        <v>2021</v>
      </c>
      <c r="AI536" s="2055"/>
      <c r="AJ536" s="2055"/>
      <c r="AK536" s="20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4"/>
      <c r="C537" s="2025"/>
      <c r="D537" s="2025"/>
      <c r="E537" s="2025"/>
      <c r="F537" s="2025"/>
      <c r="G537" s="2025"/>
      <c r="H537" s="2026"/>
      <c r="I537" s="80" t="s">
        <v>443</v>
      </c>
      <c r="J537" s="80"/>
      <c r="K537" s="80"/>
      <c r="L537" s="80"/>
      <c r="M537" s="80"/>
      <c r="N537" s="80"/>
      <c r="O537" s="80"/>
      <c r="P537" s="80"/>
      <c r="Q537" s="80"/>
      <c r="R537" s="80"/>
      <c r="S537" s="80"/>
      <c r="T537" s="80"/>
      <c r="U537" s="80"/>
      <c r="V537" s="80"/>
      <c r="W537" s="80"/>
      <c r="X537" s="80"/>
      <c r="Y537" s="80"/>
      <c r="Z537" s="80"/>
      <c r="AA537" s="80"/>
      <c r="AB537" s="80"/>
      <c r="AC537" s="2158">
        <v>3</v>
      </c>
      <c r="AD537" s="2059"/>
      <c r="AE537" s="2059"/>
      <c r="AF537" s="2059"/>
      <c r="AG537" s="65" t="s">
        <v>424</v>
      </c>
      <c r="AH537" s="2055">
        <v>2022</v>
      </c>
      <c r="AI537" s="2055"/>
      <c r="AJ537" s="2055"/>
      <c r="AK537" s="20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4"/>
      <c r="C538" s="2025"/>
      <c r="D538" s="2025"/>
      <c r="E538" s="2025"/>
      <c r="F538" s="2025"/>
      <c r="G538" s="2025"/>
      <c r="H538" s="2026"/>
      <c r="I538" s="72" t="s">
        <v>444</v>
      </c>
      <c r="J538" s="72"/>
      <c r="K538" s="72"/>
      <c r="L538" s="72"/>
      <c r="M538" s="72"/>
      <c r="N538" s="72"/>
      <c r="O538" s="2036" t="s">
        <v>2619</v>
      </c>
      <c r="P538" s="2036"/>
      <c r="Q538" s="2036"/>
      <c r="R538" s="2036"/>
      <c r="S538" s="2036"/>
      <c r="T538" s="2036"/>
      <c r="U538" s="2036"/>
      <c r="V538" s="2036"/>
      <c r="W538" s="2036"/>
      <c r="X538" s="2036"/>
      <c r="Y538" s="2036"/>
      <c r="Z538" s="2036"/>
      <c r="AA538" s="2036"/>
      <c r="AC538" s="2158" t="s">
        <v>626</v>
      </c>
      <c r="AD538" s="2059"/>
      <c r="AE538" s="2059"/>
      <c r="AF538" s="2059"/>
      <c r="AG538" s="75" t="s">
        <v>424</v>
      </c>
      <c r="AH538" s="2055"/>
      <c r="AI538" s="2055"/>
      <c r="AJ538" s="2055"/>
      <c r="AK538" s="20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4"/>
      <c r="C539" s="2025"/>
      <c r="D539" s="2025"/>
      <c r="E539" s="2025"/>
      <c r="F539" s="2025"/>
      <c r="G539" s="2025"/>
      <c r="H539" s="2026"/>
      <c r="I539" s="25" t="s">
        <v>442</v>
      </c>
      <c r="J539" s="25"/>
      <c r="K539" s="25"/>
      <c r="L539" s="25"/>
      <c r="M539" s="25"/>
      <c r="N539" s="25"/>
      <c r="O539" s="25"/>
      <c r="P539" s="25"/>
      <c r="Q539" s="25"/>
      <c r="R539" s="25"/>
      <c r="S539" s="25"/>
      <c r="T539" s="25"/>
      <c r="U539" s="25"/>
      <c r="V539" s="25"/>
      <c r="W539" s="25"/>
      <c r="X539" s="25"/>
      <c r="Y539" s="25"/>
      <c r="AC539" s="2158">
        <v>2</v>
      </c>
      <c r="AD539" s="2059"/>
      <c r="AE539" s="2059"/>
      <c r="AF539" s="2059"/>
      <c r="AG539" s="75" t="s">
        <v>424</v>
      </c>
      <c r="AH539" s="2055">
        <v>2021</v>
      </c>
      <c r="AI539" s="2055"/>
      <c r="AJ539" s="2055"/>
      <c r="AK539" s="20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4"/>
      <c r="C540" s="2025"/>
      <c r="D540" s="2025"/>
      <c r="E540" s="2025"/>
      <c r="F540" s="2025"/>
      <c r="G540" s="2025"/>
      <c r="H540" s="2026"/>
      <c r="I540" s="80" t="s">
        <v>443</v>
      </c>
      <c r="J540" s="80"/>
      <c r="K540" s="80"/>
      <c r="L540" s="80"/>
      <c r="M540" s="80"/>
      <c r="N540" s="80"/>
      <c r="O540" s="80"/>
      <c r="P540" s="80"/>
      <c r="Q540" s="80"/>
      <c r="R540" s="80"/>
      <c r="S540" s="80"/>
      <c r="T540" s="80"/>
      <c r="U540" s="80"/>
      <c r="V540" s="80"/>
      <c r="W540" s="80"/>
      <c r="X540" s="80"/>
      <c r="Y540" s="80"/>
      <c r="Z540" s="80"/>
      <c r="AA540" s="80"/>
      <c r="AB540" s="80"/>
      <c r="AC540" s="2158">
        <v>3</v>
      </c>
      <c r="AD540" s="2059"/>
      <c r="AE540" s="2059"/>
      <c r="AF540" s="2059"/>
      <c r="AG540" s="65" t="s">
        <v>424</v>
      </c>
      <c r="AH540" s="2055">
        <v>2022</v>
      </c>
      <c r="AI540" s="2055"/>
      <c r="AJ540" s="2055"/>
      <c r="AK540" s="20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4"/>
      <c r="C541" s="2025"/>
      <c r="D541" s="2025"/>
      <c r="E541" s="2025"/>
      <c r="F541" s="2025"/>
      <c r="G541" s="2025"/>
      <c r="H541" s="2026"/>
      <c r="I541" s="72" t="s">
        <v>444</v>
      </c>
      <c r="J541" s="72"/>
      <c r="K541" s="72"/>
      <c r="L541" s="72"/>
      <c r="M541" s="72"/>
      <c r="N541" s="72"/>
      <c r="O541" s="2036" t="s">
        <v>2127</v>
      </c>
      <c r="P541" s="2036"/>
      <c r="Q541" s="2036"/>
      <c r="R541" s="2036"/>
      <c r="S541" s="2036"/>
      <c r="T541" s="2036"/>
      <c r="U541" s="2036"/>
      <c r="V541" s="2036"/>
      <c r="W541" s="2036"/>
      <c r="X541" s="2036"/>
      <c r="Y541" s="2036"/>
      <c r="Z541" s="2036"/>
      <c r="AA541" s="2036"/>
      <c r="AC541" s="2158" t="s">
        <v>626</v>
      </c>
      <c r="AD541" s="2059"/>
      <c r="AE541" s="2059"/>
      <c r="AF541" s="2059"/>
      <c r="AG541" s="75" t="s">
        <v>424</v>
      </c>
      <c r="AH541" s="2055"/>
      <c r="AI541" s="2055"/>
      <c r="AJ541" s="2055"/>
      <c r="AK541" s="20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4"/>
      <c r="C542" s="2025"/>
      <c r="D542" s="2025"/>
      <c r="E542" s="2025"/>
      <c r="F542" s="2025"/>
      <c r="G542" s="2025"/>
      <c r="H542" s="2026"/>
      <c r="I542" s="25" t="s">
        <v>442</v>
      </c>
      <c r="J542" s="25"/>
      <c r="K542" s="25"/>
      <c r="L542" s="25"/>
      <c r="M542" s="25"/>
      <c r="N542" s="25"/>
      <c r="O542" s="25"/>
      <c r="P542" s="25"/>
      <c r="Q542" s="25"/>
      <c r="R542" s="25"/>
      <c r="S542" s="25"/>
      <c r="T542" s="25"/>
      <c r="U542" s="25"/>
      <c r="V542" s="25"/>
      <c r="W542" s="25"/>
      <c r="X542" s="25"/>
      <c r="Y542" s="25"/>
      <c r="AC542" s="2158" t="s">
        <v>626</v>
      </c>
      <c r="AD542" s="2059"/>
      <c r="AE542" s="2059"/>
      <c r="AF542" s="2059"/>
      <c r="AG542" s="75" t="s">
        <v>424</v>
      </c>
      <c r="AH542" s="2055"/>
      <c r="AI542" s="2055"/>
      <c r="AJ542" s="2055"/>
      <c r="AK542" s="20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4"/>
      <c r="C543" s="2025"/>
      <c r="D543" s="2025"/>
      <c r="E543" s="2025"/>
      <c r="F543" s="2025"/>
      <c r="G543" s="2025"/>
      <c r="H543" s="2026"/>
      <c r="I543" s="80" t="s">
        <v>443</v>
      </c>
      <c r="J543" s="80"/>
      <c r="K543" s="80"/>
      <c r="L543" s="80"/>
      <c r="M543" s="80"/>
      <c r="N543" s="80"/>
      <c r="O543" s="80"/>
      <c r="P543" s="80"/>
      <c r="Q543" s="80"/>
      <c r="R543" s="80"/>
      <c r="S543" s="80"/>
      <c r="T543" s="80"/>
      <c r="U543" s="80"/>
      <c r="V543" s="80"/>
      <c r="W543" s="80"/>
      <c r="X543" s="80"/>
      <c r="Y543" s="80"/>
      <c r="Z543" s="80"/>
      <c r="AA543" s="80"/>
      <c r="AB543" s="80"/>
      <c r="AC543" s="2158">
        <v>3</v>
      </c>
      <c r="AD543" s="2059"/>
      <c r="AE543" s="2059"/>
      <c r="AF543" s="2059"/>
      <c r="AG543" s="65" t="s">
        <v>424</v>
      </c>
      <c r="AH543" s="2055">
        <v>2022</v>
      </c>
      <c r="AI543" s="2055"/>
      <c r="AJ543" s="2055"/>
      <c r="AK543" s="20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4"/>
      <c r="C544" s="2025"/>
      <c r="D544" s="2025"/>
      <c r="E544" s="2025"/>
      <c r="F544" s="2025"/>
      <c r="G544" s="2025"/>
      <c r="H544" s="2026"/>
      <c r="I544" s="72" t="s">
        <v>444</v>
      </c>
      <c r="J544" s="72"/>
      <c r="K544" s="72"/>
      <c r="L544" s="72"/>
      <c r="M544" s="72"/>
      <c r="N544" s="72"/>
      <c r="O544" s="2036"/>
      <c r="P544" s="2036"/>
      <c r="Q544" s="2036"/>
      <c r="R544" s="2036"/>
      <c r="S544" s="2036"/>
      <c r="T544" s="2036"/>
      <c r="U544" s="2036"/>
      <c r="V544" s="2036"/>
      <c r="W544" s="2036"/>
      <c r="X544" s="2036"/>
      <c r="Y544" s="2036"/>
      <c r="Z544" s="2036"/>
      <c r="AA544" s="2036"/>
      <c r="AC544" s="2158" t="s">
        <v>626</v>
      </c>
      <c r="AD544" s="2059"/>
      <c r="AE544" s="2059"/>
      <c r="AF544" s="2059"/>
      <c r="AG544" s="75" t="s">
        <v>424</v>
      </c>
      <c r="AH544" s="2055"/>
      <c r="AI544" s="2055"/>
      <c r="AJ544" s="2055"/>
      <c r="AK544" s="20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4"/>
      <c r="C545" s="2025"/>
      <c r="D545" s="2025"/>
      <c r="E545" s="2025"/>
      <c r="F545" s="2025"/>
      <c r="G545" s="2025"/>
      <c r="H545" s="2026"/>
      <c r="I545" s="25" t="s">
        <v>442</v>
      </c>
      <c r="J545" s="25"/>
      <c r="K545" s="25"/>
      <c r="L545" s="25"/>
      <c r="M545" s="25"/>
      <c r="N545" s="25"/>
      <c r="O545" s="25"/>
      <c r="P545" s="25"/>
      <c r="Q545" s="25"/>
      <c r="R545" s="25"/>
      <c r="S545" s="25"/>
      <c r="T545" s="25"/>
      <c r="U545" s="25"/>
      <c r="V545" s="25"/>
      <c r="W545" s="25"/>
      <c r="X545" s="25"/>
      <c r="Y545" s="25"/>
      <c r="AC545" s="2158" t="s">
        <v>626</v>
      </c>
      <c r="AD545" s="2059"/>
      <c r="AE545" s="2059"/>
      <c r="AF545" s="2059"/>
      <c r="AG545" s="65" t="s">
        <v>424</v>
      </c>
      <c r="AH545" s="2055"/>
      <c r="AI545" s="2055"/>
      <c r="AJ545" s="2055"/>
      <c r="AK545" s="20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4"/>
      <c r="C546" s="2025"/>
      <c r="D546" s="2025"/>
      <c r="E546" s="2025"/>
      <c r="F546" s="2025"/>
      <c r="G546" s="2025"/>
      <c r="H546" s="2026"/>
      <c r="I546" s="80" t="s">
        <v>443</v>
      </c>
      <c r="J546" s="80"/>
      <c r="K546" s="80"/>
      <c r="L546" s="80"/>
      <c r="M546" s="80"/>
      <c r="N546" s="80"/>
      <c r="O546" s="80"/>
      <c r="P546" s="80"/>
      <c r="Q546" s="80"/>
      <c r="R546" s="80"/>
      <c r="S546" s="80"/>
      <c r="T546" s="80"/>
      <c r="U546" s="80"/>
      <c r="V546" s="80"/>
      <c r="W546" s="80"/>
      <c r="X546" s="80"/>
      <c r="Y546" s="80"/>
      <c r="Z546" s="80"/>
      <c r="AA546" s="80"/>
      <c r="AB546" s="80"/>
      <c r="AC546" s="2158" t="s">
        <v>626</v>
      </c>
      <c r="AD546" s="2059"/>
      <c r="AE546" s="2059"/>
      <c r="AF546" s="2059"/>
      <c r="AG546" s="75" t="s">
        <v>424</v>
      </c>
      <c r="AH546" s="2055"/>
      <c r="AI546" s="2055"/>
      <c r="AJ546" s="2055"/>
      <c r="AK546" s="20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4"/>
      <c r="C547" s="2025"/>
      <c r="D547" s="2025"/>
      <c r="E547" s="2025"/>
      <c r="F547" s="2025"/>
      <c r="G547" s="2025"/>
      <c r="H547" s="2026"/>
      <c r="I547" s="72" t="s">
        <v>444</v>
      </c>
      <c r="J547" s="72"/>
      <c r="K547" s="72"/>
      <c r="L547" s="72"/>
      <c r="M547" s="72"/>
      <c r="N547" s="72"/>
      <c r="O547" s="2036"/>
      <c r="P547" s="2036"/>
      <c r="Q547" s="2036"/>
      <c r="R547" s="2036"/>
      <c r="S547" s="2036"/>
      <c r="T547" s="2036"/>
      <c r="U547" s="2036"/>
      <c r="V547" s="2036"/>
      <c r="W547" s="2036"/>
      <c r="X547" s="2036"/>
      <c r="Y547" s="2036"/>
      <c r="Z547" s="2036"/>
      <c r="AA547" s="2036"/>
      <c r="AC547" s="2158" t="s">
        <v>626</v>
      </c>
      <c r="AD547" s="2059"/>
      <c r="AE547" s="2059"/>
      <c r="AF547" s="2059"/>
      <c r="AG547" s="65" t="s">
        <v>424</v>
      </c>
      <c r="AH547" s="2055"/>
      <c r="AI547" s="2055"/>
      <c r="AJ547" s="2055"/>
      <c r="AK547" s="20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4"/>
      <c r="C548" s="2025"/>
      <c r="D548" s="2025"/>
      <c r="E548" s="2025"/>
      <c r="F548" s="2025"/>
      <c r="G548" s="2025"/>
      <c r="H548" s="2026"/>
      <c r="I548" s="25" t="s">
        <v>442</v>
      </c>
      <c r="J548" s="25"/>
      <c r="K548" s="25"/>
      <c r="L548" s="25"/>
      <c r="M548" s="25"/>
      <c r="N548" s="25"/>
      <c r="O548" s="25"/>
      <c r="P548" s="25"/>
      <c r="Q548" s="25"/>
      <c r="R548" s="25"/>
      <c r="S548" s="25"/>
      <c r="T548" s="25"/>
      <c r="U548" s="25"/>
      <c r="V548" s="25"/>
      <c r="W548" s="25"/>
      <c r="X548" s="25"/>
      <c r="Y548" s="25"/>
      <c r="AC548" s="2158" t="s">
        <v>626</v>
      </c>
      <c r="AD548" s="2059"/>
      <c r="AE548" s="2059"/>
      <c r="AF548" s="2059"/>
      <c r="AG548" s="75" t="s">
        <v>424</v>
      </c>
      <c r="AH548" s="2055"/>
      <c r="AI548" s="2055"/>
      <c r="AJ548" s="2055"/>
      <c r="AK548" s="20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4"/>
      <c r="C549" s="2025"/>
      <c r="D549" s="2025"/>
      <c r="E549" s="2025"/>
      <c r="F549" s="2025"/>
      <c r="G549" s="2025"/>
      <c r="H549" s="2026"/>
      <c r="I549" s="80" t="s">
        <v>443</v>
      </c>
      <c r="J549" s="80"/>
      <c r="K549" s="80"/>
      <c r="L549" s="80"/>
      <c r="M549" s="80"/>
      <c r="N549" s="80"/>
      <c r="O549" s="80"/>
      <c r="P549" s="80"/>
      <c r="Q549" s="80"/>
      <c r="R549" s="80"/>
      <c r="S549" s="80"/>
      <c r="T549" s="80"/>
      <c r="U549" s="80"/>
      <c r="V549" s="80"/>
      <c r="W549" s="80"/>
      <c r="X549" s="80"/>
      <c r="Y549" s="80"/>
      <c r="Z549" s="80"/>
      <c r="AA549" s="80"/>
      <c r="AB549" s="80"/>
      <c r="AC549" s="2158" t="s">
        <v>626</v>
      </c>
      <c r="AD549" s="2059"/>
      <c r="AE549" s="2059"/>
      <c r="AF549" s="2059"/>
      <c r="AG549" s="65" t="s">
        <v>424</v>
      </c>
      <c r="AH549" s="2055"/>
      <c r="AI549" s="2055"/>
      <c r="AJ549" s="2055"/>
      <c r="AK549" s="20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4"/>
      <c r="C550" s="2025"/>
      <c r="D550" s="2025"/>
      <c r="E550" s="2025"/>
      <c r="F550" s="2025"/>
      <c r="G550" s="2025"/>
      <c r="H550" s="2026"/>
      <c r="I550" s="72" t="s">
        <v>595</v>
      </c>
      <c r="J550" s="72"/>
      <c r="K550" s="72"/>
      <c r="L550" s="72"/>
      <c r="M550" s="72"/>
      <c r="N550" s="72"/>
      <c r="O550" s="72"/>
      <c r="P550" s="72"/>
      <c r="Q550" s="72"/>
      <c r="R550" s="72"/>
      <c r="S550" s="72"/>
      <c r="T550" s="72"/>
      <c r="U550" s="72"/>
      <c r="V550" s="72"/>
      <c r="W550" s="72"/>
      <c r="X550" s="25"/>
      <c r="Y550" s="25"/>
      <c r="AC550" s="2158" t="s">
        <v>626</v>
      </c>
      <c r="AD550" s="2059"/>
      <c r="AE550" s="2059"/>
      <c r="AF550" s="2059"/>
      <c r="AG550" s="65" t="s">
        <v>424</v>
      </c>
      <c r="AH550" s="2055"/>
      <c r="AI550" s="2055"/>
      <c r="AJ550" s="2055"/>
      <c r="AK550" s="20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4"/>
      <c r="C551" s="2025"/>
      <c r="D551" s="2025"/>
      <c r="E551" s="2025"/>
      <c r="F551" s="2025"/>
      <c r="G551" s="2025"/>
      <c r="H551" s="2026"/>
      <c r="I551" s="25" t="s">
        <v>596</v>
      </c>
      <c r="J551" s="25"/>
      <c r="K551" s="25"/>
      <c r="L551" s="25"/>
      <c r="M551" s="25"/>
      <c r="N551" s="25"/>
      <c r="O551" s="25"/>
      <c r="P551" s="25"/>
      <c r="Q551" s="25"/>
      <c r="R551" s="25"/>
      <c r="S551" s="25"/>
      <c r="T551" s="25"/>
      <c r="U551" s="25"/>
      <c r="V551" s="25"/>
      <c r="W551" s="25"/>
      <c r="X551" s="25"/>
      <c r="Y551" s="25"/>
      <c r="AC551" s="2158" t="s">
        <v>626</v>
      </c>
      <c r="AD551" s="2059"/>
      <c r="AE551" s="2059"/>
      <c r="AF551" s="2059"/>
      <c r="AG551" s="75" t="s">
        <v>424</v>
      </c>
      <c r="AH551" s="2055"/>
      <c r="AI551" s="2055"/>
      <c r="AJ551" s="2055"/>
      <c r="AK551" s="20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4"/>
      <c r="C552" s="2025"/>
      <c r="D552" s="2025"/>
      <c r="E552" s="2025"/>
      <c r="F552" s="2025"/>
      <c r="G552" s="2025"/>
      <c r="H552" s="2026"/>
      <c r="I552" s="25" t="s">
        <v>597</v>
      </c>
      <c r="J552" s="25"/>
      <c r="K552" s="25"/>
      <c r="L552" s="25"/>
      <c r="M552" s="25"/>
      <c r="N552" s="25"/>
      <c r="O552" s="25"/>
      <c r="P552" s="25"/>
      <c r="Q552" s="25"/>
      <c r="R552" s="25"/>
      <c r="S552" s="25"/>
      <c r="T552" s="25"/>
      <c r="U552" s="25"/>
      <c r="V552" s="25"/>
      <c r="W552" s="25"/>
      <c r="X552" s="25"/>
      <c r="Y552" s="25"/>
      <c r="AC552" s="2158" t="s">
        <v>626</v>
      </c>
      <c r="AD552" s="2059"/>
      <c r="AE552" s="2059"/>
      <c r="AF552" s="2059"/>
      <c r="AG552" s="65" t="s">
        <v>424</v>
      </c>
      <c r="AH552" s="2055"/>
      <c r="AI552" s="2055"/>
      <c r="AJ552" s="2055"/>
      <c r="AK552" s="20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4"/>
      <c r="C553" s="2025"/>
      <c r="D553" s="2025"/>
      <c r="E553" s="2025"/>
      <c r="F553" s="2025"/>
      <c r="G553" s="2025"/>
      <c r="H553" s="2026"/>
      <c r="I553" s="25" t="s">
        <v>598</v>
      </c>
      <c r="J553" s="25"/>
      <c r="K553" s="25"/>
      <c r="L553" s="25"/>
      <c r="M553" s="25"/>
      <c r="N553" s="25"/>
      <c r="O553" s="25"/>
      <c r="P553" s="25"/>
      <c r="Q553" s="25"/>
      <c r="R553" s="25"/>
      <c r="S553" s="25"/>
      <c r="T553" s="25"/>
      <c r="U553" s="25"/>
      <c r="V553" s="25"/>
      <c r="W553" s="25"/>
      <c r="X553" s="25"/>
      <c r="Y553" s="25"/>
      <c r="AC553" s="2158" t="s">
        <v>626</v>
      </c>
      <c r="AD553" s="2059"/>
      <c r="AE553" s="2059"/>
      <c r="AF553" s="2059"/>
      <c r="AG553" s="65" t="s">
        <v>424</v>
      </c>
      <c r="AH553" s="2055"/>
      <c r="AI553" s="2055"/>
      <c r="AJ553" s="2055"/>
      <c r="AK553" s="20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4"/>
      <c r="C554" s="2175"/>
      <c r="D554" s="2175"/>
      <c r="E554" s="2175"/>
      <c r="F554" s="2175"/>
      <c r="G554" s="2175"/>
      <c r="H554" s="2176"/>
      <c r="I554" s="80" t="s">
        <v>482</v>
      </c>
      <c r="J554" s="80"/>
      <c r="K554" s="80"/>
      <c r="L554" s="80"/>
      <c r="M554" s="80"/>
      <c r="N554" s="80"/>
      <c r="O554" s="80"/>
      <c r="P554" s="80"/>
      <c r="Q554" s="80"/>
      <c r="R554" s="80"/>
      <c r="S554" s="80"/>
      <c r="T554" s="80"/>
      <c r="U554" s="80"/>
      <c r="V554" s="80"/>
      <c r="W554" s="80"/>
      <c r="X554" s="80"/>
      <c r="Y554" s="80"/>
      <c r="Z554" s="80"/>
      <c r="AA554" s="80"/>
      <c r="AB554" s="80"/>
      <c r="AC554" s="2158" t="s">
        <v>626</v>
      </c>
      <c r="AD554" s="2059"/>
      <c r="AE554" s="2059"/>
      <c r="AF554" s="2059"/>
      <c r="AG554" s="65" t="s">
        <v>424</v>
      </c>
      <c r="AH554" s="2055"/>
      <c r="AI554" s="2055"/>
      <c r="AJ554" s="2055"/>
      <c r="AK554" s="20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484</v>
      </c>
      <c r="C563" s="2162"/>
      <c r="D563" s="2162"/>
      <c r="E563" s="2162"/>
      <c r="F563" s="2162"/>
      <c r="G563" s="2162"/>
      <c r="H563" s="2162"/>
      <c r="I563" s="2162"/>
      <c r="J563" s="2162"/>
      <c r="K563" s="2162"/>
      <c r="L563" s="2162"/>
      <c r="M563" s="2162"/>
      <c r="N563" s="2162"/>
      <c r="O563" s="2162"/>
      <c r="P563" s="2163"/>
      <c r="Q563" s="2161" t="s">
        <v>2379</v>
      </c>
      <c r="R563" s="2172"/>
      <c r="S563" s="2173"/>
      <c r="T563" s="2161" t="s">
        <v>2377</v>
      </c>
      <c r="U563" s="2172"/>
      <c r="V563" s="2173"/>
      <c r="W563" s="2161" t="s">
        <v>485</v>
      </c>
      <c r="X563" s="2172"/>
      <c r="Y563" s="2173"/>
      <c r="Z563" s="2161" t="s">
        <v>2378</v>
      </c>
      <c r="AA563" s="2172"/>
      <c r="AB563" s="2172"/>
      <c r="AC563" s="2172"/>
      <c r="AD563" s="2172"/>
      <c r="AE563" s="2161" t="s">
        <v>2151</v>
      </c>
      <c r="AF563" s="2172"/>
      <c r="AG563" s="2172"/>
      <c r="AH563" s="2173"/>
      <c r="AI563" s="2161" t="s">
        <v>2152</v>
      </c>
      <c r="AJ563" s="2172"/>
      <c r="AK563" s="2172"/>
      <c r="AL563" s="2173"/>
      <c r="AM563" s="2161" t="s">
        <v>486</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9" t="s">
        <v>2661</v>
      </c>
      <c r="D564" s="2159"/>
      <c r="E564" s="2159"/>
      <c r="F564" s="2159"/>
      <c r="G564" s="2159"/>
      <c r="H564" s="2159"/>
      <c r="I564" s="2159"/>
      <c r="J564" s="2159"/>
      <c r="K564" s="2159"/>
      <c r="L564" s="2159"/>
      <c r="M564" s="2159"/>
      <c r="N564" s="2159"/>
      <c r="O564" s="2159"/>
      <c r="P564" s="2160"/>
      <c r="Q564" s="2154">
        <v>18</v>
      </c>
      <c r="R564" s="2154"/>
      <c r="S564" s="2155"/>
      <c r="T564" s="2153"/>
      <c r="U564" s="2154"/>
      <c r="V564" s="2155"/>
      <c r="W564" s="2164">
        <f>[9]Summary!$B$29</f>
        <v>3.7499999999999999E-2</v>
      </c>
      <c r="X564" s="2165"/>
      <c r="Y564" s="2166"/>
      <c r="Z564" s="2050" t="s">
        <v>2621</v>
      </c>
      <c r="AA564" s="2050"/>
      <c r="AB564" s="2050"/>
      <c r="AC564" s="2050"/>
      <c r="AD564" s="2050"/>
      <c r="AE564" s="2032">
        <v>1</v>
      </c>
      <c r="AF564" s="2033"/>
      <c r="AG564" s="2033"/>
      <c r="AH564" s="2034"/>
      <c r="AI564" s="2052"/>
      <c r="AJ564" s="2053"/>
      <c r="AK564" s="2053"/>
      <c r="AL564" s="2054"/>
      <c r="AM564" s="2029">
        <f>[9]Summary!$C$24</f>
        <v>18305262.726705309</v>
      </c>
      <c r="AN564" s="2030"/>
      <c r="AO564" s="2030"/>
      <c r="AP564" s="2030"/>
      <c r="AQ564" s="2030"/>
      <c r="AR564" s="2030"/>
      <c r="AS564" s="203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9" t="s">
        <v>2617</v>
      </c>
      <c r="D565" s="2159"/>
      <c r="E565" s="2159"/>
      <c r="F565" s="2159"/>
      <c r="G565" s="2159"/>
      <c r="H565" s="2159"/>
      <c r="I565" s="2159"/>
      <c r="J565" s="2159"/>
      <c r="K565" s="2159"/>
      <c r="L565" s="2159"/>
      <c r="M565" s="2159"/>
      <c r="N565" s="2159"/>
      <c r="O565" s="2159"/>
      <c r="P565" s="2160"/>
      <c r="Q565" s="2153">
        <v>660</v>
      </c>
      <c r="R565" s="2154"/>
      <c r="S565" s="2155"/>
      <c r="T565" s="2153"/>
      <c r="U565" s="2154"/>
      <c r="V565" s="2155"/>
      <c r="W565" s="2164">
        <v>0.03</v>
      </c>
      <c r="X565" s="2165"/>
      <c r="Y565" s="2166"/>
      <c r="Z565" s="2050" t="s">
        <v>2622</v>
      </c>
      <c r="AA565" s="2050"/>
      <c r="AB565" s="2050"/>
      <c r="AC565" s="2050"/>
      <c r="AD565" s="2050"/>
      <c r="AE565" s="2032">
        <v>2</v>
      </c>
      <c r="AF565" s="2033"/>
      <c r="AG565" s="2033"/>
      <c r="AH565" s="2034"/>
      <c r="AI565" s="2052"/>
      <c r="AJ565" s="2053"/>
      <c r="AK565" s="2053"/>
      <c r="AL565" s="2054"/>
      <c r="AM565" s="2029">
        <f>[9]Summary!$B$9</f>
        <v>700000</v>
      </c>
      <c r="AN565" s="2030"/>
      <c r="AO565" s="2030"/>
      <c r="AP565" s="2030"/>
      <c r="AQ565" s="2030"/>
      <c r="AR565" s="2030"/>
      <c r="AS565" s="203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9" t="s">
        <v>2623</v>
      </c>
      <c r="D566" s="2159"/>
      <c r="E566" s="2159"/>
      <c r="F566" s="2159"/>
      <c r="G566" s="2159"/>
      <c r="H566" s="2159"/>
      <c r="I566" s="2159"/>
      <c r="J566" s="2159"/>
      <c r="K566" s="2159"/>
      <c r="L566" s="2159"/>
      <c r="M566" s="2159"/>
      <c r="N566" s="2159"/>
      <c r="O566" s="2159"/>
      <c r="P566" s="2160"/>
      <c r="Q566" s="2153">
        <v>660</v>
      </c>
      <c r="R566" s="2154"/>
      <c r="S566" s="2155"/>
      <c r="T566" s="2153"/>
      <c r="U566" s="2154"/>
      <c r="V566" s="2155"/>
      <c r="W566" s="2164">
        <v>0.03</v>
      </c>
      <c r="X566" s="2165"/>
      <c r="Y566" s="2166"/>
      <c r="Z566" s="2050" t="s">
        <v>2622</v>
      </c>
      <c r="AA566" s="2050"/>
      <c r="AB566" s="2050"/>
      <c r="AC566" s="2050"/>
      <c r="AD566" s="2050"/>
      <c r="AE566" s="2032">
        <v>3</v>
      </c>
      <c r="AF566" s="2033"/>
      <c r="AG566" s="2033"/>
      <c r="AH566" s="2034"/>
      <c r="AI566" s="2052"/>
      <c r="AJ566" s="2053"/>
      <c r="AK566" s="2053"/>
      <c r="AL566" s="2054"/>
      <c r="AM566" s="2029">
        <f>[9]Summary!$B$11</f>
        <v>400000</v>
      </c>
      <c r="AN566" s="2030"/>
      <c r="AO566" s="2030"/>
      <c r="AP566" s="2030"/>
      <c r="AQ566" s="2030"/>
      <c r="AR566" s="2030"/>
      <c r="AS566" s="203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59" t="s">
        <v>2662</v>
      </c>
      <c r="D567" s="2159"/>
      <c r="E567" s="2159"/>
      <c r="F567" s="2159"/>
      <c r="G567" s="2159"/>
      <c r="H567" s="2159"/>
      <c r="I567" s="2159"/>
      <c r="J567" s="2159"/>
      <c r="K567" s="2159"/>
      <c r="L567" s="2159"/>
      <c r="M567" s="2159"/>
      <c r="N567" s="2159"/>
      <c r="O567" s="2159"/>
      <c r="P567" s="2160"/>
      <c r="Q567" s="2153">
        <v>18</v>
      </c>
      <c r="R567" s="2154"/>
      <c r="S567" s="2155"/>
      <c r="T567" s="2153"/>
      <c r="U567" s="2154"/>
      <c r="V567" s="2155"/>
      <c r="W567" s="2164"/>
      <c r="X567" s="2165"/>
      <c r="Y567" s="2166"/>
      <c r="Z567" s="2050" t="s">
        <v>2621</v>
      </c>
      <c r="AA567" s="2050"/>
      <c r="AB567" s="2050"/>
      <c r="AC567" s="2050"/>
      <c r="AD567" s="2050"/>
      <c r="AE567" s="2032">
        <v>1</v>
      </c>
      <c r="AF567" s="2033"/>
      <c r="AG567" s="2033"/>
      <c r="AH567" s="2034"/>
      <c r="AI567" s="2052"/>
      <c r="AJ567" s="2053"/>
      <c r="AK567" s="2053"/>
      <c r="AL567" s="2054"/>
      <c r="AM567" s="2029">
        <f>[9]Summary!$D$24</f>
        <v>9486215.0832395665</v>
      </c>
      <c r="AN567" s="2030"/>
      <c r="AO567" s="2030"/>
      <c r="AP567" s="2030"/>
      <c r="AQ567" s="2030"/>
      <c r="AR567" s="2030"/>
      <c r="AS567" s="203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59"/>
      <c r="D568" s="2159"/>
      <c r="E568" s="2159"/>
      <c r="F568" s="2159"/>
      <c r="G568" s="2159"/>
      <c r="H568" s="2159"/>
      <c r="I568" s="2159"/>
      <c r="J568" s="2159"/>
      <c r="K568" s="2159"/>
      <c r="L568" s="2159"/>
      <c r="M568" s="2159"/>
      <c r="N568" s="2159"/>
      <c r="O568" s="2159"/>
      <c r="P568" s="2160"/>
      <c r="Q568" s="2153"/>
      <c r="R568" s="2154"/>
      <c r="S568" s="2155"/>
      <c r="T568" s="2153"/>
      <c r="U568" s="2154"/>
      <c r="V568" s="2155"/>
      <c r="W568" s="2164"/>
      <c r="X568" s="2165"/>
      <c r="Y568" s="2166"/>
      <c r="Z568" s="2050" t="s">
        <v>1384</v>
      </c>
      <c r="AA568" s="2050"/>
      <c r="AB568" s="2050"/>
      <c r="AC568" s="2050"/>
      <c r="AD568" s="2050"/>
      <c r="AE568" s="2032"/>
      <c r="AF568" s="2033"/>
      <c r="AG568" s="2033"/>
      <c r="AH568" s="2034"/>
      <c r="AI568" s="2052"/>
      <c r="AJ568" s="2053"/>
      <c r="AK568" s="2053"/>
      <c r="AL568" s="2054"/>
      <c r="AM568" s="2029">
        <f>[9]Summary!$B$15</f>
        <v>0</v>
      </c>
      <c r="AN568" s="2030"/>
      <c r="AO568" s="2030"/>
      <c r="AP568" s="2030"/>
      <c r="AQ568" s="2030"/>
      <c r="AR568" s="2030"/>
      <c r="AS568" s="203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59" t="s">
        <v>2624</v>
      </c>
      <c r="D569" s="2159"/>
      <c r="E569" s="2159"/>
      <c r="F569" s="2159"/>
      <c r="G569" s="2159"/>
      <c r="H569" s="2159"/>
      <c r="I569" s="2159"/>
      <c r="J569" s="2159"/>
      <c r="K569" s="2159"/>
      <c r="L569" s="2159"/>
      <c r="M569" s="2159"/>
      <c r="N569" s="2159"/>
      <c r="O569" s="2159"/>
      <c r="P569" s="2160"/>
      <c r="Q569" s="2153"/>
      <c r="R569" s="2154"/>
      <c r="S569" s="2155"/>
      <c r="T569" s="2153"/>
      <c r="U569" s="2154"/>
      <c r="V569" s="2155"/>
      <c r="W569" s="2164"/>
      <c r="X569" s="2165"/>
      <c r="Y569" s="2166"/>
      <c r="Z569" s="2050" t="s">
        <v>1384</v>
      </c>
      <c r="AA569" s="2050"/>
      <c r="AB569" s="2050"/>
      <c r="AC569" s="2050"/>
      <c r="AD569" s="2050"/>
      <c r="AE569" s="2032"/>
      <c r="AF569" s="2033"/>
      <c r="AG569" s="2033"/>
      <c r="AH569" s="2034"/>
      <c r="AI569" s="2052"/>
      <c r="AJ569" s="2053"/>
      <c r="AK569" s="2053"/>
      <c r="AL569" s="2054"/>
      <c r="AM569" s="2029">
        <v>100</v>
      </c>
      <c r="AN569" s="2030"/>
      <c r="AO569" s="2030"/>
      <c r="AP569" s="2030"/>
      <c r="AQ569" s="2030"/>
      <c r="AR569" s="2030"/>
      <c r="AS569" s="203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59" t="s">
        <v>2625</v>
      </c>
      <c r="D570" s="2159"/>
      <c r="E570" s="2159"/>
      <c r="F570" s="2159"/>
      <c r="G570" s="2159"/>
      <c r="H570" s="2159"/>
      <c r="I570" s="2159"/>
      <c r="J570" s="2159"/>
      <c r="K570" s="2159"/>
      <c r="L570" s="2159"/>
      <c r="M570" s="2159"/>
      <c r="N570" s="2159"/>
      <c r="O570" s="2159"/>
      <c r="P570" s="2160"/>
      <c r="Q570" s="2153"/>
      <c r="R570" s="2154"/>
      <c r="S570" s="2155"/>
      <c r="T570" s="2153"/>
      <c r="U570" s="2154"/>
      <c r="V570" s="2155"/>
      <c r="W570" s="2164"/>
      <c r="X570" s="2165"/>
      <c r="Y570" s="2166"/>
      <c r="Z570" s="2050" t="s">
        <v>1384</v>
      </c>
      <c r="AA570" s="2050"/>
      <c r="AB570" s="2050"/>
      <c r="AC570" s="2050"/>
      <c r="AD570" s="2050"/>
      <c r="AE570" s="2032"/>
      <c r="AF570" s="2033"/>
      <c r="AG570" s="2033"/>
      <c r="AH570" s="2034"/>
      <c r="AI570" s="2052"/>
      <c r="AJ570" s="2053"/>
      <c r="AK570" s="2053"/>
      <c r="AL570" s="2054"/>
      <c r="AM570" s="2029">
        <v>1451040</v>
      </c>
      <c r="AN570" s="2030"/>
      <c r="AO570" s="2030"/>
      <c r="AP570" s="2030"/>
      <c r="AQ570" s="2030"/>
      <c r="AR570" s="2030"/>
      <c r="AS570" s="203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59" t="s">
        <v>2620</v>
      </c>
      <c r="D571" s="2159"/>
      <c r="E571" s="2159"/>
      <c r="F571" s="2159"/>
      <c r="G571" s="2159"/>
      <c r="H571" s="2159"/>
      <c r="I571" s="2159"/>
      <c r="J571" s="2159"/>
      <c r="K571" s="2159"/>
      <c r="L571" s="2159"/>
      <c r="M571" s="2159"/>
      <c r="N571" s="2159"/>
      <c r="O571" s="2159"/>
      <c r="P571" s="2160"/>
      <c r="Q571" s="2153"/>
      <c r="R571" s="2154"/>
      <c r="S571" s="2155"/>
      <c r="T571" s="2153"/>
      <c r="U571" s="2154"/>
      <c r="V571" s="2155"/>
      <c r="W571" s="2164"/>
      <c r="X571" s="2165"/>
      <c r="Y571" s="2166"/>
      <c r="Z571" s="2050" t="s">
        <v>1384</v>
      </c>
      <c r="AA571" s="2050"/>
      <c r="AB571" s="2050"/>
      <c r="AC571" s="2050"/>
      <c r="AD571" s="2050"/>
      <c r="AE571" s="2032"/>
      <c r="AF571" s="2033"/>
      <c r="AG571" s="2033"/>
      <c r="AH571" s="2034"/>
      <c r="AI571" s="2052"/>
      <c r="AJ571" s="2053"/>
      <c r="AK571" s="2053"/>
      <c r="AL571" s="2054"/>
      <c r="AM571" s="2029">
        <f>[9]Summary!$B$14</f>
        <v>36098.333333333328</v>
      </c>
      <c r="AN571" s="2030"/>
      <c r="AO571" s="2030"/>
      <c r="AP571" s="2030"/>
      <c r="AQ571" s="2030"/>
      <c r="AR571" s="2030"/>
      <c r="AS571" s="203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59"/>
      <c r="D572" s="2159"/>
      <c r="E572" s="2159"/>
      <c r="F572" s="2159"/>
      <c r="G572" s="2159"/>
      <c r="H572" s="2159"/>
      <c r="I572" s="2159"/>
      <c r="J572" s="2159"/>
      <c r="K572" s="2159"/>
      <c r="L572" s="2159"/>
      <c r="M572" s="2159"/>
      <c r="N572" s="2159"/>
      <c r="O572" s="2159"/>
      <c r="P572" s="2160"/>
      <c r="Q572" s="2153"/>
      <c r="R572" s="2154"/>
      <c r="S572" s="2155"/>
      <c r="T572" s="2153"/>
      <c r="U572" s="2154"/>
      <c r="V572" s="2155"/>
      <c r="W572" s="2164"/>
      <c r="X572" s="2165"/>
      <c r="Y572" s="2166"/>
      <c r="Z572" s="2050" t="s">
        <v>1384</v>
      </c>
      <c r="AA572" s="2050"/>
      <c r="AB572" s="2050"/>
      <c r="AC572" s="2050"/>
      <c r="AD572" s="2050"/>
      <c r="AE572" s="2032"/>
      <c r="AF572" s="2033"/>
      <c r="AG572" s="2033"/>
      <c r="AH572" s="2034"/>
      <c r="AI572" s="2052"/>
      <c r="AJ572" s="2053"/>
      <c r="AK572" s="2053"/>
      <c r="AL572" s="2054"/>
      <c r="AM572" s="2029"/>
      <c r="AN572" s="2030"/>
      <c r="AO572" s="2030"/>
      <c r="AP572" s="2030"/>
      <c r="AQ572" s="2030"/>
      <c r="AR572" s="2030"/>
      <c r="AS572" s="203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59"/>
      <c r="D573" s="2159"/>
      <c r="E573" s="2159"/>
      <c r="F573" s="2159"/>
      <c r="G573" s="2159"/>
      <c r="H573" s="2159"/>
      <c r="I573" s="2159"/>
      <c r="J573" s="2159"/>
      <c r="K573" s="2159"/>
      <c r="L573" s="2159"/>
      <c r="M573" s="2159"/>
      <c r="N573" s="2159"/>
      <c r="O573" s="2159"/>
      <c r="P573" s="2160"/>
      <c r="Q573" s="2153"/>
      <c r="R573" s="2154"/>
      <c r="S573" s="2155"/>
      <c r="T573" s="2153"/>
      <c r="U573" s="2154"/>
      <c r="V573" s="2155"/>
      <c r="W573" s="2164"/>
      <c r="X573" s="2165"/>
      <c r="Y573" s="2166"/>
      <c r="Z573" s="2050" t="s">
        <v>1384</v>
      </c>
      <c r="AA573" s="2050"/>
      <c r="AB573" s="2050"/>
      <c r="AC573" s="2050"/>
      <c r="AD573" s="2050"/>
      <c r="AE573" s="2032"/>
      <c r="AF573" s="2033"/>
      <c r="AG573" s="2033"/>
      <c r="AH573" s="2034"/>
      <c r="AI573" s="2052"/>
      <c r="AJ573" s="2053"/>
      <c r="AK573" s="2053"/>
      <c r="AL573" s="2054"/>
      <c r="AM573" s="2029"/>
      <c r="AN573" s="2030"/>
      <c r="AO573" s="2030"/>
      <c r="AP573" s="2030"/>
      <c r="AQ573" s="2030"/>
      <c r="AR573" s="2030"/>
      <c r="AS573" s="20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59"/>
      <c r="D574" s="2159"/>
      <c r="E574" s="2159"/>
      <c r="F574" s="2159"/>
      <c r="G574" s="2159"/>
      <c r="H574" s="2159"/>
      <c r="I574" s="2159"/>
      <c r="J574" s="2159"/>
      <c r="K574" s="2159"/>
      <c r="L574" s="2159"/>
      <c r="M574" s="2159"/>
      <c r="N574" s="2159"/>
      <c r="O574" s="2159"/>
      <c r="P574" s="2160"/>
      <c r="Q574" s="2153"/>
      <c r="R574" s="2154"/>
      <c r="S574" s="2155"/>
      <c r="T574" s="2153"/>
      <c r="U574" s="2154"/>
      <c r="V574" s="2155"/>
      <c r="W574" s="2164"/>
      <c r="X574" s="2165"/>
      <c r="Y574" s="2166"/>
      <c r="Z574" s="2050" t="s">
        <v>1384</v>
      </c>
      <c r="AA574" s="2050"/>
      <c r="AB574" s="2050"/>
      <c r="AC574" s="2050"/>
      <c r="AD574" s="2050"/>
      <c r="AE574" s="2032"/>
      <c r="AF574" s="2033"/>
      <c r="AG574" s="2033"/>
      <c r="AH574" s="2034"/>
      <c r="AI574" s="2052"/>
      <c r="AJ574" s="2053"/>
      <c r="AK574" s="2053"/>
      <c r="AL574" s="2054"/>
      <c r="AM574" s="2029"/>
      <c r="AN574" s="2030"/>
      <c r="AO574" s="2030"/>
      <c r="AP574" s="2030"/>
      <c r="AQ574" s="2030"/>
      <c r="AR574" s="2030"/>
      <c r="AS574" s="203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59"/>
      <c r="D575" s="2159"/>
      <c r="E575" s="2159"/>
      <c r="F575" s="2159"/>
      <c r="G575" s="2159"/>
      <c r="H575" s="2159"/>
      <c r="I575" s="2159"/>
      <c r="J575" s="2159"/>
      <c r="K575" s="2159"/>
      <c r="L575" s="2159"/>
      <c r="M575" s="2159"/>
      <c r="N575" s="2159"/>
      <c r="O575" s="2159"/>
      <c r="P575" s="2160"/>
      <c r="Q575" s="2153"/>
      <c r="R575" s="2154"/>
      <c r="S575" s="2155"/>
      <c r="T575" s="2153"/>
      <c r="U575" s="2154"/>
      <c r="V575" s="2155"/>
      <c r="W575" s="2164"/>
      <c r="X575" s="2165"/>
      <c r="Y575" s="2166"/>
      <c r="Z575" s="2050" t="s">
        <v>1384</v>
      </c>
      <c r="AA575" s="2050"/>
      <c r="AB575" s="2050"/>
      <c r="AC575" s="2050"/>
      <c r="AD575" s="2050"/>
      <c r="AE575" s="2032"/>
      <c r="AF575" s="2033"/>
      <c r="AG575" s="2033"/>
      <c r="AH575" s="2034"/>
      <c r="AI575" s="2052"/>
      <c r="AJ575" s="2053"/>
      <c r="AK575" s="2053"/>
      <c r="AL575" s="2054"/>
      <c r="AM575" s="2029"/>
      <c r="AN575" s="2030"/>
      <c r="AO575" s="2030"/>
      <c r="AP575" s="2030"/>
      <c r="AQ575" s="2030"/>
      <c r="AR575" s="2030"/>
      <c r="AS575" s="203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3">
        <f>SUM(AM564:AS575)</f>
        <v>30378716.143278208</v>
      </c>
      <c r="AN576" s="2134"/>
      <c r="AO576" s="2134"/>
      <c r="AP576" s="2134"/>
      <c r="AQ576" s="2134"/>
      <c r="AR576" s="2134"/>
      <c r="AS576" s="213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7" t="str">
        <f>C564</f>
        <v>Chase Construction Loan - Tax-Exempt</v>
      </c>
      <c r="H578" s="2037"/>
      <c r="I578" s="2037"/>
      <c r="J578" s="2037"/>
      <c r="K578" s="2037"/>
      <c r="L578" s="2037"/>
      <c r="M578" s="2037"/>
      <c r="N578" s="2037"/>
      <c r="O578" s="2037"/>
      <c r="P578" s="2037"/>
      <c r="Q578" s="2037"/>
      <c r="R578" s="2037"/>
      <c r="S578" s="14"/>
      <c r="T578" s="87" t="s">
        <v>118</v>
      </c>
      <c r="U578" s="12" t="s">
        <v>496</v>
      </c>
      <c r="Z578" s="2037" t="str">
        <f>C565</f>
        <v>City of San Luis Obispo In-Lieu</v>
      </c>
      <c r="AA578" s="2037"/>
      <c r="AB578" s="2037"/>
      <c r="AC578" s="2037"/>
      <c r="AD578" s="2037"/>
      <c r="AE578" s="2037"/>
      <c r="AF578" s="2037"/>
      <c r="AG578" s="2037"/>
      <c r="AH578" s="2037"/>
      <c r="AI578" s="2037"/>
      <c r="AJ578" s="2037"/>
      <c r="AK578" s="20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2630</v>
      </c>
      <c r="H579" s="2036"/>
      <c r="I579" s="2036"/>
      <c r="J579" s="2036"/>
      <c r="K579" s="2036"/>
      <c r="L579" s="2036"/>
      <c r="M579" s="2036"/>
      <c r="N579" s="2036"/>
      <c r="O579" s="2036"/>
      <c r="P579" s="2036"/>
      <c r="Q579" s="2036"/>
      <c r="R579" s="2036"/>
      <c r="S579" s="14"/>
      <c r="T579" s="35"/>
      <c r="U579" s="12" t="s">
        <v>90</v>
      </c>
      <c r="Z579" s="2036" t="s">
        <v>2675</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6" t="s">
        <v>527</v>
      </c>
      <c r="H580" s="2036"/>
      <c r="I580" s="2036"/>
      <c r="J580" s="2036"/>
      <c r="K580" s="2036"/>
      <c r="L580" s="2036"/>
      <c r="M580" s="2036"/>
      <c r="N580" s="2036"/>
      <c r="O580" s="2036"/>
      <c r="P580" s="2036"/>
      <c r="Q580" s="2036"/>
      <c r="R580" s="2036"/>
      <c r="S580" s="88"/>
      <c r="T580" s="35"/>
      <c r="U580" s="12" t="s">
        <v>615</v>
      </c>
      <c r="Z580" s="2038" t="s">
        <v>72</v>
      </c>
      <c r="AA580" s="2038"/>
      <c r="AB580" s="2038"/>
      <c r="AC580" s="2038"/>
      <c r="AD580" s="2038"/>
      <c r="AE580" s="2038"/>
      <c r="AF580" s="2038"/>
      <c r="AG580" s="2038"/>
      <c r="AH580" s="2038"/>
      <c r="AI580" s="2038"/>
      <c r="AJ580" s="2038"/>
      <c r="AK580" s="2038"/>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2631</v>
      </c>
      <c r="H581" s="2036"/>
      <c r="I581" s="2036"/>
      <c r="J581" s="2036"/>
      <c r="K581" s="2036"/>
      <c r="L581" s="2036"/>
      <c r="M581" s="2036"/>
      <c r="N581" s="2036"/>
      <c r="O581" s="2036"/>
      <c r="P581" s="2036"/>
      <c r="Q581" s="2036"/>
      <c r="R581" s="2036"/>
      <c r="S581" s="14"/>
      <c r="T581" s="35"/>
      <c r="U581" s="12" t="s">
        <v>17</v>
      </c>
      <c r="Z581" s="2038" t="s">
        <v>2633</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0"/>
      <c r="H582" s="2060"/>
      <c r="I582" s="2060"/>
      <c r="J582" s="2060"/>
      <c r="K582" s="2060"/>
      <c r="L582" s="2060"/>
      <c r="O582" s="137" t="s">
        <v>212</v>
      </c>
      <c r="P582" s="2027"/>
      <c r="Q582" s="2027"/>
      <c r="R582" s="2027"/>
      <c r="S582" s="16"/>
      <c r="T582" s="35"/>
      <c r="U582" s="12" t="s">
        <v>325</v>
      </c>
      <c r="Z582" s="2181" t="s">
        <v>2634</v>
      </c>
      <c r="AA582" s="2060"/>
      <c r="AB582" s="2060"/>
      <c r="AC582" s="2060"/>
      <c r="AD582" s="2060"/>
      <c r="AE582" s="2060"/>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2632</v>
      </c>
      <c r="I583" s="2036"/>
      <c r="J583" s="2036"/>
      <c r="K583" s="2036"/>
      <c r="L583" s="2036"/>
      <c r="M583" s="2036"/>
      <c r="N583" s="2036"/>
      <c r="O583" s="2036"/>
      <c r="P583" s="2036"/>
      <c r="Q583" s="2036"/>
      <c r="R583" s="2036"/>
      <c r="S583" s="14"/>
      <c r="T583" s="35"/>
      <c r="U583" s="12" t="s">
        <v>18</v>
      </c>
      <c r="AA583" s="2036" t="s">
        <v>2629</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6"/>
      <c r="N584" s="2186"/>
      <c r="O584" s="2186"/>
      <c r="P584" s="2186"/>
      <c r="Q584" s="2186"/>
      <c r="R584" s="2186"/>
      <c r="S584" s="14"/>
      <c r="T584" s="35"/>
      <c r="U584" s="509" t="s">
        <v>1385</v>
      </c>
      <c r="V584" s="719"/>
      <c r="W584" s="719"/>
      <c r="X584" s="719"/>
      <c r="Y584" s="719"/>
      <c r="Z584" s="719"/>
      <c r="AA584" s="14"/>
      <c r="AB584" s="14"/>
      <c r="AC584" s="14"/>
      <c r="AD584" s="14"/>
      <c r="AE584" s="14"/>
      <c r="AF584" s="2186"/>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7" t="str">
        <f>C566</f>
        <v>County of San Luis Obispo HOME</v>
      </c>
      <c r="H587" s="2037"/>
      <c r="I587" s="2037"/>
      <c r="J587" s="2037"/>
      <c r="K587" s="2037"/>
      <c r="L587" s="2037"/>
      <c r="M587" s="2037"/>
      <c r="N587" s="2037"/>
      <c r="O587" s="2037"/>
      <c r="P587" s="2037"/>
      <c r="Q587" s="2037"/>
      <c r="R587" s="2037"/>
      <c r="T587" s="87" t="s">
        <v>616</v>
      </c>
      <c r="U587" s="12" t="s">
        <v>496</v>
      </c>
      <c r="Z587" s="2037" t="str">
        <f>C567</f>
        <v>Chase Construction Loan - Taxable</v>
      </c>
      <c r="AA587" s="2037"/>
      <c r="AB587" s="2037"/>
      <c r="AC587" s="2037"/>
      <c r="AD587" s="2037"/>
      <c r="AE587" s="2037"/>
      <c r="AF587" s="2037"/>
      <c r="AG587" s="2037"/>
      <c r="AH587" s="2037"/>
      <c r="AI587" s="2037"/>
      <c r="AJ587" s="2037"/>
      <c r="AK587" s="20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2626</v>
      </c>
      <c r="H588" s="2036"/>
      <c r="I588" s="2036"/>
      <c r="J588" s="2036"/>
      <c r="K588" s="2036"/>
      <c r="L588" s="2036"/>
      <c r="M588" s="2036"/>
      <c r="N588" s="2036"/>
      <c r="O588" s="2036"/>
      <c r="P588" s="2036"/>
      <c r="Q588" s="2036"/>
      <c r="R588" s="2036"/>
      <c r="T588" s="35"/>
      <c r="U588" s="12" t="s">
        <v>90</v>
      </c>
      <c r="Z588" s="2036" t="s">
        <v>2630</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8" t="s">
        <v>72</v>
      </c>
      <c r="H589" s="2038"/>
      <c r="I589" s="2038"/>
      <c r="J589" s="2038"/>
      <c r="K589" s="2038"/>
      <c r="L589" s="2038"/>
      <c r="M589" s="2038"/>
      <c r="N589" s="2038"/>
      <c r="O589" s="2038"/>
      <c r="P589" s="2038"/>
      <c r="Q589" s="2038"/>
      <c r="R589" s="2038"/>
      <c r="T589" s="35"/>
      <c r="U589" s="12" t="s">
        <v>615</v>
      </c>
      <c r="Z589" s="2038" t="s">
        <v>527</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2627</v>
      </c>
      <c r="H590" s="2038"/>
      <c r="I590" s="2038"/>
      <c r="J590" s="2038"/>
      <c r="K590" s="2038"/>
      <c r="L590" s="2038"/>
      <c r="M590" s="2038"/>
      <c r="N590" s="2038"/>
      <c r="O590" s="2038"/>
      <c r="P590" s="2038"/>
      <c r="Q590" s="2038"/>
      <c r="R590" s="2038"/>
      <c r="T590" s="35"/>
      <c r="U590" s="12" t="s">
        <v>17</v>
      </c>
      <c r="Z590" s="2038" t="s">
        <v>2631</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1" t="s">
        <v>2628</v>
      </c>
      <c r="H591" s="2060"/>
      <c r="I591" s="2060"/>
      <c r="J591" s="2060"/>
      <c r="K591" s="2060"/>
      <c r="L591" s="2060"/>
      <c r="O591" s="137" t="s">
        <v>212</v>
      </c>
      <c r="P591" s="2027"/>
      <c r="Q591" s="2027"/>
      <c r="R591" s="2027"/>
      <c r="T591" s="35"/>
      <c r="U591" s="12" t="s">
        <v>325</v>
      </c>
      <c r="Z591" s="2060"/>
      <c r="AA591" s="2060"/>
      <c r="AB591" s="2060"/>
      <c r="AC591" s="2060"/>
      <c r="AD591" s="2060"/>
      <c r="AE591" s="2060"/>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2629</v>
      </c>
      <c r="I592" s="2036"/>
      <c r="J592" s="2036"/>
      <c r="K592" s="2036"/>
      <c r="L592" s="2036"/>
      <c r="M592" s="2036"/>
      <c r="N592" s="2036"/>
      <c r="O592" s="2036"/>
      <c r="P592" s="2036"/>
      <c r="Q592" s="2036"/>
      <c r="R592" s="2036"/>
      <c r="T592" s="35"/>
      <c r="U592" s="12" t="s">
        <v>18</v>
      </c>
      <c r="AA592" s="2036" t="s">
        <v>2632</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7">
        <f>C568</f>
        <v>0</v>
      </c>
      <c r="H595" s="2037"/>
      <c r="I595" s="2037"/>
      <c r="J595" s="2037"/>
      <c r="K595" s="2037"/>
      <c r="L595" s="2037"/>
      <c r="M595" s="2037"/>
      <c r="N595" s="2037"/>
      <c r="O595" s="2037"/>
      <c r="P595" s="2037"/>
      <c r="Q595" s="2037"/>
      <c r="R595" s="2037"/>
      <c r="T595" s="87" t="s">
        <v>619</v>
      </c>
      <c r="U595" s="12" t="s">
        <v>496</v>
      </c>
      <c r="Z595" s="2037" t="str">
        <f>C569</f>
        <v>GP Equity</v>
      </c>
      <c r="AA595" s="2037"/>
      <c r="AB595" s="2037"/>
      <c r="AC595" s="2037"/>
      <c r="AD595" s="2037"/>
      <c r="AE595" s="2037"/>
      <c r="AF595" s="2037"/>
      <c r="AG595" s="2037"/>
      <c r="AH595" s="2037"/>
      <c r="AI595" s="2037"/>
      <c r="AJ595" s="2037"/>
      <c r="AK595" s="20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c r="H596" s="2036"/>
      <c r="I596" s="2036"/>
      <c r="J596" s="2036"/>
      <c r="K596" s="2036"/>
      <c r="L596" s="2036"/>
      <c r="M596" s="2036"/>
      <c r="N596" s="2036"/>
      <c r="O596" s="2036"/>
      <c r="P596" s="2036"/>
      <c r="Q596" s="2036"/>
      <c r="R596" s="2036"/>
      <c r="T596" s="35"/>
      <c r="U596" s="12" t="s">
        <v>90</v>
      </c>
      <c r="Z596" s="2036" t="s">
        <v>2536</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c r="H597" s="2036"/>
      <c r="I597" s="2036"/>
      <c r="J597" s="2036"/>
      <c r="K597" s="2036"/>
      <c r="L597" s="2036"/>
      <c r="M597" s="2036"/>
      <c r="N597" s="2036"/>
      <c r="O597" s="2036"/>
      <c r="P597" s="2036"/>
      <c r="Q597" s="2036"/>
      <c r="R597" s="2036"/>
      <c r="T597" s="35"/>
      <c r="U597" s="12" t="s">
        <v>615</v>
      </c>
      <c r="Z597" s="2038" t="s">
        <v>72</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c r="H598" s="2036"/>
      <c r="I598" s="2036"/>
      <c r="J598" s="2036"/>
      <c r="K598" s="2036"/>
      <c r="L598" s="2036"/>
      <c r="M598" s="2036"/>
      <c r="N598" s="2036"/>
      <c r="O598" s="2036"/>
      <c r="P598" s="2036"/>
      <c r="Q598" s="2036"/>
      <c r="R598" s="2036"/>
      <c r="T598" s="35"/>
      <c r="U598" s="12" t="s">
        <v>17</v>
      </c>
      <c r="Z598" s="2038" t="s">
        <v>2523</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1"/>
      <c r="H599" s="2060"/>
      <c r="I599" s="2060"/>
      <c r="J599" s="2060"/>
      <c r="K599" s="2060"/>
      <c r="L599" s="2060"/>
      <c r="O599" s="137" t="s">
        <v>212</v>
      </c>
      <c r="P599" s="2027"/>
      <c r="Q599" s="2027"/>
      <c r="R599" s="2027"/>
      <c r="T599" s="35"/>
      <c r="U599" s="12" t="s">
        <v>325</v>
      </c>
      <c r="Z599" s="2181" t="s">
        <v>2539</v>
      </c>
      <c r="AA599" s="2060"/>
      <c r="AB599" s="2060"/>
      <c r="AC599" s="2060"/>
      <c r="AD599" s="2060"/>
      <c r="AE599" s="2060"/>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c r="I600" s="2036"/>
      <c r="J600" s="2036"/>
      <c r="K600" s="2036"/>
      <c r="L600" s="2036"/>
      <c r="M600" s="2036"/>
      <c r="N600" s="2036"/>
      <c r="O600" s="2036"/>
      <c r="P600" s="2036"/>
      <c r="Q600" s="2036"/>
      <c r="R600" s="2036"/>
      <c r="T600" s="35"/>
      <c r="U600" s="12" t="s">
        <v>18</v>
      </c>
      <c r="AA600" s="2036" t="s">
        <v>2624</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706</v>
      </c>
      <c r="O601" s="2035"/>
      <c r="T601" s="35"/>
      <c r="U601" s="12" t="s">
        <v>20</v>
      </c>
      <c r="AG601" s="2035" t="s">
        <v>578</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7" t="str">
        <f>C570</f>
        <v>Investor Equity</v>
      </c>
      <c r="H603" s="2037"/>
      <c r="I603" s="2037"/>
      <c r="J603" s="2037"/>
      <c r="K603" s="2037"/>
      <c r="L603" s="2037"/>
      <c r="M603" s="2037"/>
      <c r="N603" s="2037"/>
      <c r="O603" s="2037"/>
      <c r="P603" s="2037"/>
      <c r="Q603" s="2037"/>
      <c r="R603" s="2037"/>
      <c r="T603" s="87" t="s">
        <v>488</v>
      </c>
      <c r="U603" s="12" t="s">
        <v>496</v>
      </c>
      <c r="Z603" s="2037" t="str">
        <f>C571</f>
        <v>Accrued Interest on Soft Loans</v>
      </c>
      <c r="AA603" s="2037"/>
      <c r="AB603" s="2037"/>
      <c r="AC603" s="2037"/>
      <c r="AD603" s="2037"/>
      <c r="AE603" s="2037"/>
      <c r="AF603" s="2037"/>
      <c r="AG603" s="2037"/>
      <c r="AH603" s="2037"/>
      <c r="AI603" s="2037"/>
      <c r="AJ603" s="2037"/>
      <c r="AK603" s="20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6" t="s">
        <v>2545</v>
      </c>
      <c r="H604" s="2036"/>
      <c r="I604" s="2036"/>
      <c r="J604" s="2036"/>
      <c r="K604" s="2036"/>
      <c r="L604" s="2036"/>
      <c r="M604" s="2036"/>
      <c r="N604" s="2036"/>
      <c r="O604" s="2036"/>
      <c r="P604" s="2036"/>
      <c r="Q604" s="2036"/>
      <c r="R604" s="2036"/>
      <c r="T604" s="35"/>
      <c r="U604" s="12" t="s">
        <v>90</v>
      </c>
      <c r="Z604" s="2036"/>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6"/>
      <c r="H605" s="2036"/>
      <c r="I605" s="2036"/>
      <c r="J605" s="2036"/>
      <c r="K605" s="2036"/>
      <c r="L605" s="2036"/>
      <c r="M605" s="2036"/>
      <c r="N605" s="2036"/>
      <c r="O605" s="2036"/>
      <c r="P605" s="2036"/>
      <c r="Q605" s="2036"/>
      <c r="R605" s="2036"/>
      <c r="T605" s="35"/>
      <c r="U605" s="12" t="s">
        <v>615</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6"/>
      <c r="H606" s="2036"/>
      <c r="I606" s="2036"/>
      <c r="J606" s="2036"/>
      <c r="K606" s="2036"/>
      <c r="L606" s="2036"/>
      <c r="M606" s="2036"/>
      <c r="N606" s="2036"/>
      <c r="O606" s="2036"/>
      <c r="P606" s="2036"/>
      <c r="Q606" s="2036"/>
      <c r="R606" s="2036"/>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0"/>
      <c r="H607" s="2060"/>
      <c r="I607" s="2060"/>
      <c r="J607" s="2060"/>
      <c r="K607" s="2060"/>
      <c r="L607" s="2060"/>
      <c r="M607" s="12"/>
      <c r="N607" s="12"/>
      <c r="O607" s="137" t="s">
        <v>212</v>
      </c>
      <c r="P607" s="2027"/>
      <c r="Q607" s="2027"/>
      <c r="R607" s="2027"/>
      <c r="S607" s="12"/>
      <c r="T607" s="35"/>
      <c r="U607" s="12" t="s">
        <v>325</v>
      </c>
      <c r="V607" s="12"/>
      <c r="W607" s="12"/>
      <c r="X607" s="12"/>
      <c r="Y607" s="12"/>
      <c r="Z607" s="2060"/>
      <c r="AA607" s="2060"/>
      <c r="AB607" s="2060"/>
      <c r="AC607" s="2060"/>
      <c r="AD607" s="2060"/>
      <c r="AE607" s="2060"/>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6"/>
      <c r="I608" s="2036"/>
      <c r="J608" s="2036"/>
      <c r="K608" s="2036"/>
      <c r="L608" s="2036"/>
      <c r="M608" s="2036"/>
      <c r="N608" s="2036"/>
      <c r="O608" s="2036"/>
      <c r="P608" s="2036"/>
      <c r="Q608" s="2036"/>
      <c r="R608" s="2036"/>
      <c r="S608" s="12"/>
      <c r="T608" s="35"/>
      <c r="U608" s="12" t="s">
        <v>18</v>
      </c>
      <c r="V608" s="12"/>
      <c r="W608" s="12"/>
      <c r="X608" s="12"/>
      <c r="Y608" s="12"/>
      <c r="Z608" s="12"/>
      <c r="AA608" s="2036" t="s">
        <v>2663</v>
      </c>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706</v>
      </c>
      <c r="O609" s="2035"/>
      <c r="P609" s="12"/>
      <c r="Q609" s="12"/>
      <c r="R609" s="12"/>
      <c r="S609" s="12"/>
      <c r="T609" s="35"/>
      <c r="U609" s="12" t="s">
        <v>20</v>
      </c>
      <c r="V609" s="12"/>
      <c r="W609" s="12"/>
      <c r="X609" s="12"/>
      <c r="Y609" s="12"/>
      <c r="Z609" s="12"/>
      <c r="AA609" s="12"/>
      <c r="AB609" s="12"/>
      <c r="AC609" s="12"/>
      <c r="AD609" s="12"/>
      <c r="AE609" s="12"/>
      <c r="AF609" s="12"/>
      <c r="AG609" s="2035" t="s">
        <v>578</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3"/>
      <c r="BH609" s="2015"/>
      <c r="BI609" s="185" t="s">
        <v>508</v>
      </c>
      <c r="BJ609" s="186"/>
      <c r="BK609" s="2013"/>
      <c r="BL609" s="2015"/>
      <c r="BM609" s="58"/>
      <c r="BN609" s="2373" t="s">
        <v>668</v>
      </c>
      <c r="BO609" s="2374"/>
      <c r="BP609" s="2374"/>
      <c r="BQ609" s="2374"/>
      <c r="BR609" s="2375"/>
      <c r="BS609" s="2180" t="s">
        <v>334</v>
      </c>
      <c r="BT609" s="2180"/>
      <c r="BU609" s="2180"/>
      <c r="BV609" s="2180"/>
      <c r="BW609" s="2180"/>
      <c r="BX609" s="2180" t="s">
        <v>168</v>
      </c>
      <c r="BY609" s="2180"/>
      <c r="BZ609" s="2180"/>
      <c r="CA609" s="2180"/>
      <c r="CB609" s="2180"/>
      <c r="CC609" s="2180" t="s">
        <v>169</v>
      </c>
      <c r="CD609" s="2180"/>
      <c r="CE609" s="2180"/>
      <c r="CF609" s="2180"/>
      <c r="CG609" s="2180"/>
      <c r="CH609" s="2180" t="s">
        <v>493</v>
      </c>
      <c r="CI609" s="2180"/>
      <c r="CJ609" s="2180"/>
      <c r="CK609" s="2180"/>
      <c r="CL609" s="2180"/>
      <c r="CM609" s="2180" t="s">
        <v>31</v>
      </c>
      <c r="CN609" s="2180"/>
      <c r="CO609" s="2180"/>
      <c r="CP609" s="2180"/>
      <c r="CQ609" s="2180"/>
      <c r="CR609" s="1804"/>
      <c r="CS609" s="2180" t="s">
        <v>668</v>
      </c>
      <c r="CT609" s="2180"/>
      <c r="CU609" s="2180"/>
      <c r="CV609" s="2180"/>
      <c r="CW609" s="2180"/>
      <c r="CX609" s="2180" t="s">
        <v>334</v>
      </c>
      <c r="CY609" s="2180"/>
      <c r="CZ609" s="2180"/>
      <c r="DA609" s="2180"/>
      <c r="DB609" s="2180"/>
      <c r="DC609" s="2180" t="s">
        <v>168</v>
      </c>
      <c r="DD609" s="2180"/>
      <c r="DE609" s="2180"/>
      <c r="DF609" s="2180"/>
      <c r="DG609" s="2180"/>
      <c r="DH609" s="2180" t="s">
        <v>169</v>
      </c>
      <c r="DI609" s="2180"/>
      <c r="DJ609" s="2180"/>
      <c r="DK609" s="2180"/>
      <c r="DL609" s="2180"/>
      <c r="DM609" s="2180" t="s">
        <v>493</v>
      </c>
      <c r="DN609" s="2180"/>
      <c r="DO609" s="2180"/>
      <c r="DP609" s="2180"/>
      <c r="DQ609" s="2180"/>
      <c r="DR609" s="2180" t="s">
        <v>31</v>
      </c>
      <c r="DS609" s="2180"/>
      <c r="DT609" s="2180"/>
      <c r="DU609" s="2180"/>
      <c r="DV609" s="2180"/>
      <c r="DX609" s="2180" t="s">
        <v>668</v>
      </c>
      <c r="DY609" s="2180"/>
      <c r="DZ609" s="2180"/>
      <c r="EA609" s="2180"/>
      <c r="EB609" s="2180"/>
      <c r="EC609" s="2180" t="s">
        <v>334</v>
      </c>
      <c r="ED609" s="2180"/>
      <c r="EE609" s="2180"/>
      <c r="EF609" s="2180"/>
      <c r="EG609" s="2180"/>
      <c r="EH609" s="2180" t="s">
        <v>168</v>
      </c>
      <c r="EI609" s="2180"/>
      <c r="EJ609" s="2180"/>
      <c r="EK609" s="2180"/>
      <c r="EL609" s="2180"/>
      <c r="EM609" s="2180" t="s">
        <v>169</v>
      </c>
      <c r="EN609" s="2180"/>
      <c r="EO609" s="2180"/>
      <c r="EP609" s="2180"/>
      <c r="EQ609" s="2180"/>
      <c r="ER609" s="2180" t="s">
        <v>493</v>
      </c>
      <c r="ES609" s="2180"/>
      <c r="ET609" s="2180"/>
      <c r="EU609" s="2180"/>
      <c r="EV609" s="2180"/>
      <c r="EW609" s="2180" t="s">
        <v>31</v>
      </c>
      <c r="EX609" s="2180"/>
      <c r="EY609" s="2180"/>
      <c r="EZ609" s="2180"/>
      <c r="FA609" s="218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6">
        <f t="shared" ref="BE610:BE634" si="0">IF(AND(AH728&lt;=0.5,AH728&gt;=0.36),1,0)</f>
        <v>0</v>
      </c>
      <c r="BF610" s="2017"/>
      <c r="BG610" s="2013">
        <f t="shared" ref="BG610:BG634" si="1">IF(BE610=1,G728,0)</f>
        <v>0</v>
      </c>
      <c r="BH610" s="2015"/>
      <c r="BI610" s="2016">
        <f t="shared" ref="BI610:BI634" si="2">IF(AND(AH728&lt;=0.35,AH728&gt;0),1,0)</f>
        <v>1</v>
      </c>
      <c r="BJ610" s="2017"/>
      <c r="BK610" s="2013">
        <f t="shared" ref="BK610:BK634" si="3">IF(BI610=1,G728,0)</f>
        <v>13</v>
      </c>
      <c r="BL610" s="2015"/>
      <c r="BM610" s="58"/>
      <c r="BN610" s="2010">
        <f t="shared" ref="BN610:BN634" si="4">IF(B728="SRO/Studio",G728,0)</f>
        <v>13</v>
      </c>
      <c r="BO610" s="2011"/>
      <c r="BP610" s="2011"/>
      <c r="BQ610" s="2011"/>
      <c r="BR610" s="2012"/>
      <c r="BS610" s="2009">
        <f t="shared" ref="BS610:BS634" si="5">IF(B728="1 Bedroom",G728,0)</f>
        <v>0</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64">
        <f t="shared" ref="CS610:CS634" si="10">IF(AND(B728="SRO/Studio",AH728&lt;=0.3),G728,0)</f>
        <v>13</v>
      </c>
      <c r="CT610" s="2364"/>
      <c r="CU610" s="2364"/>
      <c r="CV610" s="2364"/>
      <c r="CW610" s="2364"/>
      <c r="CX610" s="2364">
        <f t="shared" ref="CX610:CX634" si="11">IF(AND(B728="1 Bedroom",AH728&lt;=0.3),G728,0)</f>
        <v>0</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16">
        <f t="shared" ref="DX610:DX634" si="16">IF(BN610&gt;0,O728," ")</f>
        <v>250</v>
      </c>
      <c r="DY610" s="2178"/>
      <c r="DZ610" s="2178"/>
      <c r="EA610" s="2178"/>
      <c r="EB610" s="2017"/>
      <c r="EC610" s="2016" t="str">
        <f t="shared" ref="EC610:EC634" si="17">IF(BS610&gt;0,O728," ")</f>
        <v xml:space="preserve"> </v>
      </c>
      <c r="ED610" s="2178"/>
      <c r="EE610" s="2178"/>
      <c r="EF610" s="2178"/>
      <c r="EG610" s="2017"/>
      <c r="EH610" s="2016" t="str">
        <f t="shared" ref="EH610:EH634" si="18">IF(BX610&gt;0,O728," ")</f>
        <v xml:space="preserve"> </v>
      </c>
      <c r="EI610" s="2178"/>
      <c r="EJ610" s="2178"/>
      <c r="EK610" s="2178"/>
      <c r="EL610" s="2017"/>
      <c r="EM610" s="2016" t="str">
        <f t="shared" ref="EM610:EM634" si="19">IF(CC610&gt;0,O728," ")</f>
        <v xml:space="preserve"> </v>
      </c>
      <c r="EN610" s="2178"/>
      <c r="EO610" s="2178"/>
      <c r="EP610" s="2178"/>
      <c r="EQ610" s="2017"/>
      <c r="ER610" s="2016" t="str">
        <f t="shared" ref="ER610:ER634" si="20">IF(CH610&gt;0,O728," ")</f>
        <v xml:space="preserve"> </v>
      </c>
      <c r="ES610" s="2178"/>
      <c r="ET610" s="2178"/>
      <c r="EU610" s="2178"/>
      <c r="EV610" s="2017"/>
      <c r="EW610" s="2016" t="str">
        <f t="shared" ref="EW610:EW634" si="21">IF(CM610&gt;0,O728," ")</f>
        <v xml:space="preserve"> </v>
      </c>
      <c r="EX610" s="2178"/>
      <c r="EY610" s="2178"/>
      <c r="EZ610" s="2178"/>
      <c r="FA610" s="2017"/>
    </row>
    <row r="611" spans="1:157" s="7" customFormat="1" ht="12.75">
      <c r="A611" s="87" t="s">
        <v>494</v>
      </c>
      <c r="B611" s="12" t="s">
        <v>496</v>
      </c>
      <c r="C611" s="12"/>
      <c r="D611" s="12"/>
      <c r="E611" s="12"/>
      <c r="F611" s="12"/>
      <c r="G611" s="2037">
        <f>C572</f>
        <v>0</v>
      </c>
      <c r="H611" s="2037"/>
      <c r="I611" s="2037"/>
      <c r="J611" s="2037"/>
      <c r="K611" s="2037"/>
      <c r="L611" s="2037"/>
      <c r="M611" s="2037"/>
      <c r="N611" s="2037"/>
      <c r="O611" s="2037"/>
      <c r="P611" s="2037"/>
      <c r="Q611" s="2037"/>
      <c r="R611" s="2037"/>
      <c r="S611" s="12"/>
      <c r="T611" s="87" t="s">
        <v>681</v>
      </c>
      <c r="U611" s="12" t="s">
        <v>496</v>
      </c>
      <c r="V611" s="12"/>
      <c r="W611" s="12"/>
      <c r="X611" s="12"/>
      <c r="Y611" s="12"/>
      <c r="Z611" s="2037">
        <f>C573</f>
        <v>0</v>
      </c>
      <c r="AA611" s="2037"/>
      <c r="AB611" s="2037"/>
      <c r="AC611" s="2037"/>
      <c r="AD611" s="2037"/>
      <c r="AE611" s="2037"/>
      <c r="AF611" s="2037"/>
      <c r="AG611" s="2037"/>
      <c r="AH611" s="2037"/>
      <c r="AI611" s="2037"/>
      <c r="AJ611" s="2037"/>
      <c r="AK611" s="2037"/>
      <c r="AL611" s="12"/>
      <c r="AM611" s="39"/>
      <c r="AN611" s="39"/>
      <c r="AO611" s="39"/>
      <c r="AP611" s="39"/>
      <c r="AQ611" s="39"/>
      <c r="AR611" s="39"/>
      <c r="AS611" s="39"/>
      <c r="AT611" s="39"/>
      <c r="AU611" s="39"/>
      <c r="AV611" s="39"/>
      <c r="AW611" s="39"/>
      <c r="AX611" s="39"/>
      <c r="AY611" s="39"/>
      <c r="BA611" s="7" t="s">
        <v>168</v>
      </c>
      <c r="BB611" s="58"/>
      <c r="BC611" s="58"/>
      <c r="BD611" s="58"/>
      <c r="BE611" s="2016">
        <f t="shared" si="0"/>
        <v>0</v>
      </c>
      <c r="BF611" s="2017"/>
      <c r="BG611" s="2013">
        <f t="shared" si="1"/>
        <v>0</v>
      </c>
      <c r="BH611" s="2015"/>
      <c r="BI611" s="2016">
        <f t="shared" si="2"/>
        <v>1</v>
      </c>
      <c r="BJ611" s="2017"/>
      <c r="BK611" s="2013">
        <f t="shared" si="3"/>
        <v>5</v>
      </c>
      <c r="BL611" s="2015"/>
      <c r="BM611" s="58"/>
      <c r="BN611" s="2010">
        <f t="shared" si="4"/>
        <v>5</v>
      </c>
      <c r="BO611" s="2011"/>
      <c r="BP611" s="2011"/>
      <c r="BQ611" s="2011"/>
      <c r="BR611" s="2012"/>
      <c r="BS611" s="2009">
        <f t="shared" si="5"/>
        <v>0</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64">
        <f t="shared" si="10"/>
        <v>5</v>
      </c>
      <c r="CT611" s="2364"/>
      <c r="CU611" s="2364"/>
      <c r="CV611" s="2364"/>
      <c r="CW611" s="2364"/>
      <c r="CX611" s="2364">
        <f t="shared" si="11"/>
        <v>0</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16">
        <f t="shared" si="16"/>
        <v>503</v>
      </c>
      <c r="DY611" s="2178"/>
      <c r="DZ611" s="2178"/>
      <c r="EA611" s="2178"/>
      <c r="EB611" s="2017"/>
      <c r="EC611" s="2016" t="str">
        <f t="shared" si="17"/>
        <v xml:space="preserve"> </v>
      </c>
      <c r="ED611" s="2178"/>
      <c r="EE611" s="2178"/>
      <c r="EF611" s="2178"/>
      <c r="EG611" s="2017"/>
      <c r="EH611" s="2016" t="str">
        <f t="shared" si="18"/>
        <v xml:space="preserve"> </v>
      </c>
      <c r="EI611" s="2178"/>
      <c r="EJ611" s="2178"/>
      <c r="EK611" s="2178"/>
      <c r="EL611" s="2017"/>
      <c r="EM611" s="2016" t="str">
        <f t="shared" si="19"/>
        <v xml:space="preserve"> </v>
      </c>
      <c r="EN611" s="2178"/>
      <c r="EO611" s="2178"/>
      <c r="EP611" s="2178"/>
      <c r="EQ611" s="2017"/>
      <c r="ER611" s="2016" t="str">
        <f t="shared" si="20"/>
        <v xml:space="preserve"> </v>
      </c>
      <c r="ES611" s="2178"/>
      <c r="ET611" s="2178"/>
      <c r="EU611" s="2178"/>
      <c r="EV611" s="2017"/>
      <c r="EW611" s="2016" t="str">
        <f t="shared" si="21"/>
        <v xml:space="preserve"> </v>
      </c>
      <c r="EX611" s="2178"/>
      <c r="EY611" s="2178"/>
      <c r="EZ611" s="2178"/>
      <c r="FA611" s="2017"/>
    </row>
    <row r="612" spans="1:157" ht="12.75">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16">
        <f t="shared" si="0"/>
        <v>0</v>
      </c>
      <c r="BF612" s="2017"/>
      <c r="BG612" s="2013">
        <f t="shared" si="1"/>
        <v>0</v>
      </c>
      <c r="BH612" s="2015"/>
      <c r="BI612" s="2016">
        <f t="shared" si="2"/>
        <v>1</v>
      </c>
      <c r="BJ612" s="2017"/>
      <c r="BK612" s="2013">
        <f t="shared" si="3"/>
        <v>5</v>
      </c>
      <c r="BL612" s="2015"/>
      <c r="BM612" s="58"/>
      <c r="BN612" s="2010">
        <f t="shared" si="4"/>
        <v>0</v>
      </c>
      <c r="BO612" s="2011"/>
      <c r="BP612" s="2011"/>
      <c r="BQ612" s="2011"/>
      <c r="BR612" s="2012"/>
      <c r="BS612" s="2009">
        <f t="shared" si="5"/>
        <v>5</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64">
        <f t="shared" si="10"/>
        <v>0</v>
      </c>
      <c r="CT612" s="2364"/>
      <c r="CU612" s="2364"/>
      <c r="CV612" s="2364"/>
      <c r="CW612" s="2364"/>
      <c r="CX612" s="2364">
        <f t="shared" si="11"/>
        <v>5</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16" t="str">
        <f t="shared" si="16"/>
        <v xml:space="preserve"> </v>
      </c>
      <c r="DY612" s="2178"/>
      <c r="DZ612" s="2178"/>
      <c r="EA612" s="2178"/>
      <c r="EB612" s="2017"/>
      <c r="EC612" s="2016">
        <f t="shared" si="17"/>
        <v>275</v>
      </c>
      <c r="ED612" s="2178"/>
      <c r="EE612" s="2178"/>
      <c r="EF612" s="2178"/>
      <c r="EG612" s="2017"/>
      <c r="EH612" s="2016" t="str">
        <f t="shared" si="18"/>
        <v xml:space="preserve"> </v>
      </c>
      <c r="EI612" s="2178"/>
      <c r="EJ612" s="2178"/>
      <c r="EK612" s="2178"/>
      <c r="EL612" s="2017"/>
      <c r="EM612" s="2016" t="str">
        <f t="shared" si="19"/>
        <v xml:space="preserve"> </v>
      </c>
      <c r="EN612" s="2178"/>
      <c r="EO612" s="2178"/>
      <c r="EP612" s="2178"/>
      <c r="EQ612" s="2017"/>
      <c r="ER612" s="2016" t="str">
        <f t="shared" si="20"/>
        <v xml:space="preserve"> </v>
      </c>
      <c r="ES612" s="2178"/>
      <c r="ET612" s="2178"/>
      <c r="EU612" s="2178"/>
      <c r="EV612" s="2017"/>
      <c r="EW612" s="2016" t="str">
        <f t="shared" si="21"/>
        <v xml:space="preserve"> </v>
      </c>
      <c r="EX612" s="2178"/>
      <c r="EY612" s="2178"/>
      <c r="EZ612" s="2178"/>
      <c r="FA612" s="2017"/>
    </row>
    <row r="613" spans="1:157" ht="12.75">
      <c r="A613" s="35"/>
      <c r="B613" s="12" t="s">
        <v>615</v>
      </c>
      <c r="G613" s="2036"/>
      <c r="H613" s="2036"/>
      <c r="I613" s="2036"/>
      <c r="J613" s="2036"/>
      <c r="K613" s="2036"/>
      <c r="L613" s="2036"/>
      <c r="M613" s="2036"/>
      <c r="N613" s="2036"/>
      <c r="O613" s="2036"/>
      <c r="P613" s="2036"/>
      <c r="Q613" s="2036"/>
      <c r="R613" s="2036"/>
      <c r="T613" s="35"/>
      <c r="U613" s="12" t="s">
        <v>615</v>
      </c>
      <c r="Z613" s="2038"/>
      <c r="AA613" s="2038"/>
      <c r="AB613" s="2038"/>
      <c r="AC613" s="2038"/>
      <c r="AD613" s="2038"/>
      <c r="AE613" s="2038"/>
      <c r="AF613" s="2038"/>
      <c r="AG613" s="2038"/>
      <c r="AH613" s="2038"/>
      <c r="AI613" s="2038"/>
      <c r="AJ613" s="2038"/>
      <c r="AK613" s="2038"/>
      <c r="BA613" s="7" t="s">
        <v>170</v>
      </c>
      <c r="BB613" s="58"/>
      <c r="BC613" s="58"/>
      <c r="BD613" s="58"/>
      <c r="BE613" s="2016">
        <f t="shared" si="0"/>
        <v>0</v>
      </c>
      <c r="BF613" s="2017"/>
      <c r="BG613" s="2013">
        <f t="shared" si="1"/>
        <v>0</v>
      </c>
      <c r="BH613" s="2015"/>
      <c r="BI613" s="2016">
        <f t="shared" si="2"/>
        <v>1</v>
      </c>
      <c r="BJ613" s="2017"/>
      <c r="BK613" s="2013">
        <f t="shared" si="3"/>
        <v>5</v>
      </c>
      <c r="BL613" s="2015"/>
      <c r="BM613" s="58"/>
      <c r="BN613" s="2010">
        <f t="shared" si="4"/>
        <v>0</v>
      </c>
      <c r="BO613" s="2011"/>
      <c r="BP613" s="2011"/>
      <c r="BQ613" s="2011"/>
      <c r="BR613" s="2012"/>
      <c r="BS613" s="2009">
        <f t="shared" si="5"/>
        <v>5</v>
      </c>
      <c r="BT613" s="2009"/>
      <c r="BU613" s="2009"/>
      <c r="BV613" s="2009"/>
      <c r="BW613" s="2009"/>
      <c r="BX613" s="2009">
        <f t="shared" si="6"/>
        <v>0</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64">
        <f t="shared" si="10"/>
        <v>0</v>
      </c>
      <c r="CT613" s="2364"/>
      <c r="CU613" s="2364"/>
      <c r="CV613" s="2364"/>
      <c r="CW613" s="2364"/>
      <c r="CX613" s="2364">
        <f t="shared" si="11"/>
        <v>5</v>
      </c>
      <c r="CY613" s="2364"/>
      <c r="CZ613" s="2364"/>
      <c r="DA613" s="2364"/>
      <c r="DB613" s="2364"/>
      <c r="DC613" s="2364">
        <f t="shared" si="12"/>
        <v>0</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16" t="str">
        <f t="shared" si="16"/>
        <v xml:space="preserve"> </v>
      </c>
      <c r="DY613" s="2178"/>
      <c r="DZ613" s="2178"/>
      <c r="EA613" s="2178"/>
      <c r="EB613" s="2017"/>
      <c r="EC613" s="2016">
        <f t="shared" si="17"/>
        <v>540</v>
      </c>
      <c r="ED613" s="2178"/>
      <c r="EE613" s="2178"/>
      <c r="EF613" s="2178"/>
      <c r="EG613" s="2017"/>
      <c r="EH613" s="2016" t="str">
        <f t="shared" si="18"/>
        <v xml:space="preserve"> </v>
      </c>
      <c r="EI613" s="2178"/>
      <c r="EJ613" s="2178"/>
      <c r="EK613" s="2178"/>
      <c r="EL613" s="2017"/>
      <c r="EM613" s="2016" t="str">
        <f t="shared" si="19"/>
        <v xml:space="preserve"> </v>
      </c>
      <c r="EN613" s="2178"/>
      <c r="EO613" s="2178"/>
      <c r="EP613" s="2178"/>
      <c r="EQ613" s="2017"/>
      <c r="ER613" s="2016" t="str">
        <f t="shared" si="20"/>
        <v xml:space="preserve"> </v>
      </c>
      <c r="ES613" s="2178"/>
      <c r="ET613" s="2178"/>
      <c r="EU613" s="2178"/>
      <c r="EV613" s="2017"/>
      <c r="EW613" s="2016" t="str">
        <f t="shared" si="21"/>
        <v xml:space="preserve"> </v>
      </c>
      <c r="EX613" s="2178"/>
      <c r="EY613" s="2178"/>
      <c r="EZ613" s="2178"/>
      <c r="FA613" s="2017"/>
    </row>
    <row r="614" spans="1:157" ht="12.75">
      <c r="A614" s="35"/>
      <c r="B614" s="12" t="s">
        <v>17</v>
      </c>
      <c r="G614" s="2036"/>
      <c r="H614" s="2036"/>
      <c r="I614" s="2036"/>
      <c r="J614" s="2036"/>
      <c r="K614" s="2036"/>
      <c r="L614" s="2036"/>
      <c r="M614" s="2036"/>
      <c r="N614" s="2036"/>
      <c r="O614" s="2036"/>
      <c r="P614" s="2036"/>
      <c r="Q614" s="2036"/>
      <c r="R614" s="2036"/>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16">
        <f t="shared" si="0"/>
        <v>1</v>
      </c>
      <c r="BF614" s="2017"/>
      <c r="BG614" s="2013">
        <f t="shared" si="1"/>
        <v>2</v>
      </c>
      <c r="BH614" s="2015"/>
      <c r="BI614" s="2016">
        <f t="shared" si="2"/>
        <v>0</v>
      </c>
      <c r="BJ614" s="2017"/>
      <c r="BK614" s="2013">
        <f t="shared" si="3"/>
        <v>0</v>
      </c>
      <c r="BL614" s="2015"/>
      <c r="BM614" s="58"/>
      <c r="BN614" s="2010">
        <f t="shared" si="4"/>
        <v>0</v>
      </c>
      <c r="BO614" s="2011"/>
      <c r="BP614" s="2011"/>
      <c r="BQ614" s="2011"/>
      <c r="BR614" s="2012"/>
      <c r="BS614" s="2009">
        <f t="shared" si="5"/>
        <v>2</v>
      </c>
      <c r="BT614" s="2009"/>
      <c r="BU614" s="2009"/>
      <c r="BV614" s="2009"/>
      <c r="BW614" s="2009"/>
      <c r="BX614" s="2009">
        <f t="shared" si="6"/>
        <v>0</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64">
        <f t="shared" si="10"/>
        <v>0</v>
      </c>
      <c r="CT614" s="2364"/>
      <c r="CU614" s="2364"/>
      <c r="CV614" s="2364"/>
      <c r="CW614" s="2364"/>
      <c r="CX614" s="2364">
        <f t="shared" si="11"/>
        <v>0</v>
      </c>
      <c r="CY614" s="2364"/>
      <c r="CZ614" s="2364"/>
      <c r="DA614" s="2364"/>
      <c r="DB614" s="2364"/>
      <c r="DC614" s="2364">
        <f t="shared" si="12"/>
        <v>0</v>
      </c>
      <c r="DD614" s="2364"/>
      <c r="DE614" s="2364"/>
      <c r="DF614" s="2364"/>
      <c r="DG614" s="2364"/>
      <c r="DH614" s="2364">
        <f t="shared" si="13"/>
        <v>0</v>
      </c>
      <c r="DI614" s="2364"/>
      <c r="DJ614" s="2364"/>
      <c r="DK614" s="2364"/>
      <c r="DL614" s="2364"/>
      <c r="DM614" s="2364">
        <f t="shared" si="14"/>
        <v>0</v>
      </c>
      <c r="DN614" s="2364"/>
      <c r="DO614" s="2364"/>
      <c r="DP614" s="2364"/>
      <c r="DQ614" s="2364"/>
      <c r="DR614" s="2364">
        <f t="shared" si="15"/>
        <v>0</v>
      </c>
      <c r="DS614" s="2364"/>
      <c r="DT614" s="2364"/>
      <c r="DU614" s="2364"/>
      <c r="DV614" s="2364"/>
      <c r="DX614" s="2016" t="str">
        <f t="shared" si="16"/>
        <v xml:space="preserve"> </v>
      </c>
      <c r="DY614" s="2178"/>
      <c r="DZ614" s="2178"/>
      <c r="EA614" s="2178"/>
      <c r="EB614" s="2017"/>
      <c r="EC614" s="2016">
        <f t="shared" si="17"/>
        <v>723</v>
      </c>
      <c r="ED614" s="2178"/>
      <c r="EE614" s="2178"/>
      <c r="EF614" s="2178"/>
      <c r="EG614" s="2017"/>
      <c r="EH614" s="2016" t="str">
        <f t="shared" si="18"/>
        <v xml:space="preserve"> </v>
      </c>
      <c r="EI614" s="2178"/>
      <c r="EJ614" s="2178"/>
      <c r="EK614" s="2178"/>
      <c r="EL614" s="2017"/>
      <c r="EM614" s="2016" t="str">
        <f t="shared" si="19"/>
        <v xml:space="preserve"> </v>
      </c>
      <c r="EN614" s="2178"/>
      <c r="EO614" s="2178"/>
      <c r="EP614" s="2178"/>
      <c r="EQ614" s="2017"/>
      <c r="ER614" s="2016" t="str">
        <f t="shared" si="20"/>
        <v xml:space="preserve"> </v>
      </c>
      <c r="ES614" s="2178"/>
      <c r="ET614" s="2178"/>
      <c r="EU614" s="2178"/>
      <c r="EV614" s="2017"/>
      <c r="EW614" s="2016" t="str">
        <f t="shared" si="21"/>
        <v xml:space="preserve"> </v>
      </c>
      <c r="EX614" s="2178"/>
      <c r="EY614" s="2178"/>
      <c r="EZ614" s="2178"/>
      <c r="FA614" s="2017"/>
    </row>
    <row r="615" spans="1:157" ht="12.75">
      <c r="A615" s="35"/>
      <c r="B615" s="12" t="s">
        <v>325</v>
      </c>
      <c r="G615" s="2060"/>
      <c r="H615" s="2060"/>
      <c r="I615" s="2060"/>
      <c r="J615" s="2060"/>
      <c r="K615" s="2060"/>
      <c r="L615" s="2060"/>
      <c r="O615" s="137" t="s">
        <v>212</v>
      </c>
      <c r="P615" s="2027"/>
      <c r="Q615" s="2027"/>
      <c r="R615" s="2027"/>
      <c r="T615" s="35"/>
      <c r="U615" s="12" t="s">
        <v>325</v>
      </c>
      <c r="Z615" s="2060"/>
      <c r="AA615" s="2060"/>
      <c r="AB615" s="2060"/>
      <c r="AC615" s="2060"/>
      <c r="AD615" s="2060"/>
      <c r="AE615" s="2060"/>
      <c r="AH615" s="137" t="s">
        <v>212</v>
      </c>
      <c r="AI615" s="2027"/>
      <c r="AJ615" s="2027"/>
      <c r="AK615" s="2027"/>
      <c r="AZ615" s="58"/>
      <c r="BA615" s="58"/>
      <c r="BB615" s="58"/>
      <c r="BC615" s="58"/>
      <c r="BD615" s="58"/>
      <c r="BE615" s="2016">
        <f t="shared" si="0"/>
        <v>1</v>
      </c>
      <c r="BF615" s="2017"/>
      <c r="BG615" s="2013">
        <f t="shared" si="1"/>
        <v>2</v>
      </c>
      <c r="BH615" s="2015"/>
      <c r="BI615" s="2016">
        <f t="shared" si="2"/>
        <v>0</v>
      </c>
      <c r="BJ615" s="2017"/>
      <c r="BK615" s="2013">
        <f t="shared" si="3"/>
        <v>0</v>
      </c>
      <c r="BL615" s="2015"/>
      <c r="BM615" s="58"/>
      <c r="BN615" s="2010">
        <f t="shared" si="4"/>
        <v>0</v>
      </c>
      <c r="BO615" s="2011"/>
      <c r="BP615" s="2011"/>
      <c r="BQ615" s="2011"/>
      <c r="BR615" s="2012"/>
      <c r="BS615" s="2009">
        <f t="shared" si="5"/>
        <v>2</v>
      </c>
      <c r="BT615" s="2009"/>
      <c r="BU615" s="2009"/>
      <c r="BV615" s="2009"/>
      <c r="BW615" s="2009"/>
      <c r="BX615" s="2009">
        <f t="shared" si="6"/>
        <v>0</v>
      </c>
      <c r="BY615" s="2009"/>
      <c r="BZ615" s="2009"/>
      <c r="CA615" s="2009"/>
      <c r="CB615" s="2009"/>
      <c r="CC615" s="2009">
        <f t="shared" si="7"/>
        <v>0</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16" t="str">
        <f t="shared" si="16"/>
        <v xml:space="preserve"> </v>
      </c>
      <c r="DY615" s="2178"/>
      <c r="DZ615" s="2178"/>
      <c r="EA615" s="2178"/>
      <c r="EB615" s="2017"/>
      <c r="EC615" s="2016">
        <f t="shared" si="17"/>
        <v>907</v>
      </c>
      <c r="ED615" s="2178"/>
      <c r="EE615" s="2178"/>
      <c r="EF615" s="2178"/>
      <c r="EG615" s="2017"/>
      <c r="EH615" s="2016" t="str">
        <f t="shared" si="18"/>
        <v xml:space="preserve"> </v>
      </c>
      <c r="EI615" s="2178"/>
      <c r="EJ615" s="2178"/>
      <c r="EK615" s="2178"/>
      <c r="EL615" s="2017"/>
      <c r="EM615" s="2016" t="str">
        <f t="shared" si="19"/>
        <v xml:space="preserve"> </v>
      </c>
      <c r="EN615" s="2178"/>
      <c r="EO615" s="2178"/>
      <c r="EP615" s="2178"/>
      <c r="EQ615" s="2017"/>
      <c r="ER615" s="2016" t="str">
        <f t="shared" si="20"/>
        <v xml:space="preserve"> </v>
      </c>
      <c r="ES615" s="2178"/>
      <c r="ET615" s="2178"/>
      <c r="EU615" s="2178"/>
      <c r="EV615" s="2017"/>
      <c r="EW615" s="2016" t="str">
        <f t="shared" si="21"/>
        <v xml:space="preserve"> </v>
      </c>
      <c r="EX615" s="2178"/>
      <c r="EY615" s="2178"/>
      <c r="EZ615" s="2178"/>
      <c r="FA615" s="2017"/>
    </row>
    <row r="616" spans="1:157" ht="12.75">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16">
        <f t="shared" si="0"/>
        <v>0</v>
      </c>
      <c r="BF616" s="2017"/>
      <c r="BG616" s="2013">
        <f t="shared" si="1"/>
        <v>0</v>
      </c>
      <c r="BH616" s="2015"/>
      <c r="BI616" s="2016">
        <f t="shared" si="2"/>
        <v>0</v>
      </c>
      <c r="BJ616" s="2017"/>
      <c r="BK616" s="2013">
        <f t="shared" si="3"/>
        <v>0</v>
      </c>
      <c r="BL616" s="2015"/>
      <c r="BM616" s="58"/>
      <c r="BN616" s="2010">
        <f t="shared" si="4"/>
        <v>0</v>
      </c>
      <c r="BO616" s="2011"/>
      <c r="BP616" s="2011"/>
      <c r="BQ616" s="2011"/>
      <c r="BR616" s="2012"/>
      <c r="BS616" s="2009">
        <f t="shared" si="5"/>
        <v>10</v>
      </c>
      <c r="BT616" s="2009"/>
      <c r="BU616" s="2009"/>
      <c r="BV616" s="2009"/>
      <c r="BW616" s="2009"/>
      <c r="BX616" s="2009">
        <f t="shared" si="6"/>
        <v>0</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16" t="str">
        <f t="shared" si="16"/>
        <v xml:space="preserve"> </v>
      </c>
      <c r="DY616" s="2178"/>
      <c r="DZ616" s="2178"/>
      <c r="EA616" s="2178"/>
      <c r="EB616" s="2017"/>
      <c r="EC616" s="2016">
        <f t="shared" si="17"/>
        <v>1090</v>
      </c>
      <c r="ED616" s="2178"/>
      <c r="EE616" s="2178"/>
      <c r="EF616" s="2178"/>
      <c r="EG616" s="2017"/>
      <c r="EH616" s="2016" t="str">
        <f t="shared" si="18"/>
        <v xml:space="preserve"> </v>
      </c>
      <c r="EI616" s="2178"/>
      <c r="EJ616" s="2178"/>
      <c r="EK616" s="2178"/>
      <c r="EL616" s="2017"/>
      <c r="EM616" s="2016" t="str">
        <f t="shared" si="19"/>
        <v xml:space="preserve"> </v>
      </c>
      <c r="EN616" s="2178"/>
      <c r="EO616" s="2178"/>
      <c r="EP616" s="2178"/>
      <c r="EQ616" s="2017"/>
      <c r="ER616" s="2016" t="str">
        <f t="shared" si="20"/>
        <v xml:space="preserve"> </v>
      </c>
      <c r="ES616" s="2178"/>
      <c r="ET616" s="2178"/>
      <c r="EU616" s="2178"/>
      <c r="EV616" s="2017"/>
      <c r="EW616" s="2016" t="str">
        <f t="shared" si="21"/>
        <v xml:space="preserve"> </v>
      </c>
      <c r="EX616" s="2178"/>
      <c r="EY616" s="2178"/>
      <c r="EZ616" s="2178"/>
      <c r="FA616" s="2017"/>
    </row>
    <row r="617" spans="1:157" ht="12.75">
      <c r="A617" s="35"/>
      <c r="B617" s="12" t="s">
        <v>20</v>
      </c>
      <c r="N617" s="2035" t="s">
        <v>706</v>
      </c>
      <c r="O617" s="2035"/>
      <c r="T617" s="35"/>
      <c r="U617" s="12" t="s">
        <v>20</v>
      </c>
      <c r="AG617" s="2035" t="s">
        <v>706</v>
      </c>
      <c r="AH617" s="2035"/>
      <c r="AZ617" s="58"/>
      <c r="BA617" s="58"/>
      <c r="BB617" s="58"/>
      <c r="BC617" s="58"/>
      <c r="BD617" s="58"/>
      <c r="BE617" s="2016">
        <f t="shared" si="0"/>
        <v>0</v>
      </c>
      <c r="BF617" s="2017"/>
      <c r="BG617" s="2013">
        <f t="shared" si="1"/>
        <v>0</v>
      </c>
      <c r="BH617" s="2015"/>
      <c r="BI617" s="2016">
        <f t="shared" si="2"/>
        <v>1</v>
      </c>
      <c r="BJ617" s="2017"/>
      <c r="BK617" s="2013">
        <f t="shared" si="3"/>
        <v>6</v>
      </c>
      <c r="BL617" s="2015"/>
      <c r="BM617" s="58"/>
      <c r="BN617" s="2010">
        <f t="shared" si="4"/>
        <v>0</v>
      </c>
      <c r="BO617" s="2011"/>
      <c r="BP617" s="2011"/>
      <c r="BQ617" s="2011"/>
      <c r="BR617" s="2012"/>
      <c r="BS617" s="2009">
        <f t="shared" si="5"/>
        <v>0</v>
      </c>
      <c r="BT617" s="2009"/>
      <c r="BU617" s="2009"/>
      <c r="BV617" s="2009"/>
      <c r="BW617" s="2009"/>
      <c r="BX617" s="2009">
        <f t="shared" si="6"/>
        <v>6</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64">
        <f t="shared" si="10"/>
        <v>0</v>
      </c>
      <c r="CT617" s="2364"/>
      <c r="CU617" s="2364"/>
      <c r="CV617" s="2364"/>
      <c r="CW617" s="2364"/>
      <c r="CX617" s="2364">
        <f t="shared" si="11"/>
        <v>0</v>
      </c>
      <c r="CY617" s="2364"/>
      <c r="CZ617" s="2364"/>
      <c r="DA617" s="2364"/>
      <c r="DB617" s="2364"/>
      <c r="DC617" s="2364">
        <f t="shared" si="12"/>
        <v>6</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16" t="str">
        <f t="shared" si="16"/>
        <v xml:space="preserve"> </v>
      </c>
      <c r="DY617" s="2178"/>
      <c r="DZ617" s="2178"/>
      <c r="EA617" s="2178"/>
      <c r="EB617" s="2017"/>
      <c r="EC617" s="2016" t="str">
        <f t="shared" si="17"/>
        <v xml:space="preserve"> </v>
      </c>
      <c r="ED617" s="2178"/>
      <c r="EE617" s="2178"/>
      <c r="EF617" s="2178"/>
      <c r="EG617" s="2017"/>
      <c r="EH617" s="2016">
        <f t="shared" si="18"/>
        <v>300</v>
      </c>
      <c r="EI617" s="2178"/>
      <c r="EJ617" s="2178"/>
      <c r="EK617" s="2178"/>
      <c r="EL617" s="2017"/>
      <c r="EM617" s="2016" t="str">
        <f t="shared" si="19"/>
        <v xml:space="preserve"> </v>
      </c>
      <c r="EN617" s="2178"/>
      <c r="EO617" s="2178"/>
      <c r="EP617" s="2178"/>
      <c r="EQ617" s="2017"/>
      <c r="ER617" s="2016" t="str">
        <f t="shared" si="20"/>
        <v xml:space="preserve"> </v>
      </c>
      <c r="ES617" s="2178"/>
      <c r="ET617" s="2178"/>
      <c r="EU617" s="2178"/>
      <c r="EV617" s="2017"/>
      <c r="EW617" s="2016" t="str">
        <f t="shared" si="21"/>
        <v xml:space="preserve"> </v>
      </c>
      <c r="EX617" s="2178"/>
      <c r="EY617" s="2178"/>
      <c r="EZ617" s="2178"/>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1</v>
      </c>
      <c r="BF618" s="2017"/>
      <c r="BG618" s="2013">
        <f t="shared" si="1"/>
        <v>6</v>
      </c>
      <c r="BH618" s="2015"/>
      <c r="BI618" s="2016">
        <f t="shared" si="2"/>
        <v>0</v>
      </c>
      <c r="BJ618" s="2017"/>
      <c r="BK618" s="2013">
        <f t="shared" si="3"/>
        <v>0</v>
      </c>
      <c r="BL618" s="2015"/>
      <c r="BM618" s="58"/>
      <c r="BN618" s="2010">
        <f t="shared" si="4"/>
        <v>0</v>
      </c>
      <c r="BO618" s="2011"/>
      <c r="BP618" s="2011"/>
      <c r="BQ618" s="2011"/>
      <c r="BR618" s="2012"/>
      <c r="BS618" s="2009">
        <f t="shared" si="5"/>
        <v>0</v>
      </c>
      <c r="BT618" s="2009"/>
      <c r="BU618" s="2009"/>
      <c r="BV618" s="2009"/>
      <c r="BW618" s="2009"/>
      <c r="BX618" s="2009">
        <f t="shared" si="6"/>
        <v>6</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0</v>
      </c>
      <c r="DI618" s="2364"/>
      <c r="DJ618" s="2364"/>
      <c r="DK618" s="2364"/>
      <c r="DL618" s="2364"/>
      <c r="DM618" s="2364">
        <f t="shared" si="14"/>
        <v>0</v>
      </c>
      <c r="DN618" s="2364"/>
      <c r="DO618" s="2364"/>
      <c r="DP618" s="2364"/>
      <c r="DQ618" s="2364"/>
      <c r="DR618" s="2364">
        <f t="shared" si="15"/>
        <v>0</v>
      </c>
      <c r="DS618" s="2364"/>
      <c r="DT618" s="2364"/>
      <c r="DU618" s="2364"/>
      <c r="DV618" s="2364"/>
      <c r="DX618" s="2016" t="str">
        <f t="shared" si="16"/>
        <v xml:space="preserve"> </v>
      </c>
      <c r="DY618" s="2178"/>
      <c r="DZ618" s="2178"/>
      <c r="EA618" s="2178"/>
      <c r="EB618" s="2017"/>
      <c r="EC618" s="2016" t="str">
        <f t="shared" si="17"/>
        <v xml:space="preserve"> </v>
      </c>
      <c r="ED618" s="2178"/>
      <c r="EE618" s="2178"/>
      <c r="EF618" s="2178"/>
      <c r="EG618" s="2017"/>
      <c r="EH618" s="2016">
        <f t="shared" si="18"/>
        <v>1091</v>
      </c>
      <c r="EI618" s="2178"/>
      <c r="EJ618" s="2178"/>
      <c r="EK618" s="2178"/>
      <c r="EL618" s="2017"/>
      <c r="EM618" s="2016" t="str">
        <f t="shared" si="19"/>
        <v xml:space="preserve"> </v>
      </c>
      <c r="EN618" s="2178"/>
      <c r="EO618" s="2178"/>
      <c r="EP618" s="2178"/>
      <c r="EQ618" s="2017"/>
      <c r="ER618" s="2016" t="str">
        <f t="shared" si="20"/>
        <v xml:space="preserve"> </v>
      </c>
      <c r="ES618" s="2178"/>
      <c r="ET618" s="2178"/>
      <c r="EU618" s="2178"/>
      <c r="EV618" s="2017"/>
      <c r="EW618" s="2016" t="str">
        <f t="shared" si="21"/>
        <v xml:space="preserve"> </v>
      </c>
      <c r="EX618" s="2178"/>
      <c r="EY618" s="2178"/>
      <c r="EZ618" s="2178"/>
      <c r="FA618" s="2017"/>
    </row>
    <row r="619" spans="1:157" s="7" customFormat="1" ht="12.75">
      <c r="A619" s="87" t="s">
        <v>372</v>
      </c>
      <c r="B619" s="12" t="s">
        <v>496</v>
      </c>
      <c r="C619" s="12"/>
      <c r="D619" s="12"/>
      <c r="E619" s="12"/>
      <c r="F619" s="12"/>
      <c r="G619" s="2037">
        <f>C574</f>
        <v>0</v>
      </c>
      <c r="H619" s="2037"/>
      <c r="I619" s="2037"/>
      <c r="J619" s="2037"/>
      <c r="K619" s="2037"/>
      <c r="L619" s="2037"/>
      <c r="M619" s="2037"/>
      <c r="N619" s="2037"/>
      <c r="O619" s="2037"/>
      <c r="P619" s="2037"/>
      <c r="Q619" s="2037"/>
      <c r="R619" s="2037"/>
      <c r="S619" s="12"/>
      <c r="T619" s="87" t="s">
        <v>373</v>
      </c>
      <c r="U619" s="12" t="s">
        <v>496</v>
      </c>
      <c r="V619" s="12"/>
      <c r="W619" s="12"/>
      <c r="X619" s="12"/>
      <c r="Y619" s="12"/>
      <c r="Z619" s="2037">
        <f>C575</f>
        <v>0</v>
      </c>
      <c r="AA619" s="2037"/>
      <c r="AB619" s="2037"/>
      <c r="AC619" s="2037"/>
      <c r="AD619" s="2037"/>
      <c r="AE619" s="2037"/>
      <c r="AF619" s="2037"/>
      <c r="AG619" s="2037"/>
      <c r="AH619" s="2037"/>
      <c r="AI619" s="2037"/>
      <c r="AJ619" s="2037"/>
      <c r="AK619" s="2037"/>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7"/>
      <c r="BG619" s="2013">
        <f t="shared" si="1"/>
        <v>0</v>
      </c>
      <c r="BH619" s="2015"/>
      <c r="BI619" s="2016">
        <f t="shared" si="2"/>
        <v>0</v>
      </c>
      <c r="BJ619" s="2017"/>
      <c r="BK619" s="2013">
        <f t="shared" si="3"/>
        <v>0</v>
      </c>
      <c r="BL619" s="2015"/>
      <c r="BM619" s="58"/>
      <c r="BN619" s="2010">
        <f t="shared" si="4"/>
        <v>0</v>
      </c>
      <c r="BO619" s="2011"/>
      <c r="BP619" s="2011"/>
      <c r="BQ619" s="2011"/>
      <c r="BR619" s="2012"/>
      <c r="BS619" s="2009">
        <f t="shared" si="5"/>
        <v>0</v>
      </c>
      <c r="BT619" s="2009"/>
      <c r="BU619" s="2009"/>
      <c r="BV619" s="2009"/>
      <c r="BW619" s="2009"/>
      <c r="BX619" s="2009">
        <f t="shared" si="6"/>
        <v>13</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16" t="str">
        <f t="shared" si="16"/>
        <v xml:space="preserve"> </v>
      </c>
      <c r="DY619" s="2178"/>
      <c r="DZ619" s="2178"/>
      <c r="EA619" s="2178"/>
      <c r="EB619" s="2017"/>
      <c r="EC619" s="2016" t="str">
        <f t="shared" si="17"/>
        <v xml:space="preserve"> </v>
      </c>
      <c r="ED619" s="2178"/>
      <c r="EE619" s="2178"/>
      <c r="EF619" s="2178"/>
      <c r="EG619" s="2017"/>
      <c r="EH619" s="2016">
        <f t="shared" si="18"/>
        <v>1311</v>
      </c>
      <c r="EI619" s="2178"/>
      <c r="EJ619" s="2178"/>
      <c r="EK619" s="2178"/>
      <c r="EL619" s="2017"/>
      <c r="EM619" s="2016" t="str">
        <f t="shared" si="19"/>
        <v xml:space="preserve"> </v>
      </c>
      <c r="EN619" s="2178"/>
      <c r="EO619" s="2178"/>
      <c r="EP619" s="2178"/>
      <c r="EQ619" s="2017"/>
      <c r="ER619" s="2016" t="str">
        <f t="shared" si="20"/>
        <v xml:space="preserve"> </v>
      </c>
      <c r="ES619" s="2178"/>
      <c r="ET619" s="2178"/>
      <c r="EU619" s="2178"/>
      <c r="EV619" s="2017"/>
      <c r="EW619" s="2016" t="str">
        <f t="shared" si="21"/>
        <v xml:space="preserve"> </v>
      </c>
      <c r="EX619" s="2178"/>
      <c r="EY619" s="2178"/>
      <c r="EZ619" s="2178"/>
      <c r="FA619" s="2017"/>
    </row>
    <row r="620" spans="1:157" s="7" customFormat="1" ht="12.75">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7"/>
      <c r="BG620" s="2013">
        <f t="shared" si="1"/>
        <v>0</v>
      </c>
      <c r="BH620" s="2015"/>
      <c r="BI620" s="2016">
        <f t="shared" si="2"/>
        <v>0</v>
      </c>
      <c r="BJ620" s="2017"/>
      <c r="BK620" s="2013">
        <f t="shared" si="3"/>
        <v>0</v>
      </c>
      <c r="BL620" s="2015"/>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0</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16" t="str">
        <f t="shared" si="16"/>
        <v xml:space="preserve"> </v>
      </c>
      <c r="DY620" s="2178"/>
      <c r="DZ620" s="2178"/>
      <c r="EA620" s="2178"/>
      <c r="EB620" s="2017"/>
      <c r="EC620" s="2016" t="str">
        <f t="shared" si="17"/>
        <v xml:space="preserve"> </v>
      </c>
      <c r="ED620" s="2178"/>
      <c r="EE620" s="2178"/>
      <c r="EF620" s="2178"/>
      <c r="EG620" s="2017"/>
      <c r="EH620" s="2016" t="str">
        <f t="shared" si="18"/>
        <v xml:space="preserve"> </v>
      </c>
      <c r="EI620" s="2178"/>
      <c r="EJ620" s="2178"/>
      <c r="EK620" s="2178"/>
      <c r="EL620" s="2017"/>
      <c r="EM620" s="2016" t="str">
        <f t="shared" si="19"/>
        <v xml:space="preserve"> </v>
      </c>
      <c r="EN620" s="2178"/>
      <c r="EO620" s="2178"/>
      <c r="EP620" s="2178"/>
      <c r="EQ620" s="2017"/>
      <c r="ER620" s="2016" t="str">
        <f t="shared" si="20"/>
        <v xml:space="preserve"> </v>
      </c>
      <c r="ES620" s="2178"/>
      <c r="ET620" s="2178"/>
      <c r="EU620" s="2178"/>
      <c r="EV620" s="2017"/>
      <c r="EW620" s="2016" t="str">
        <f t="shared" si="21"/>
        <v xml:space="preserve"> </v>
      </c>
      <c r="EX620" s="2178"/>
      <c r="EY620" s="2178"/>
      <c r="EZ620" s="2178"/>
      <c r="FA620" s="2017"/>
    </row>
    <row r="621" spans="1:157" ht="12.75">
      <c r="B621" s="12" t="s">
        <v>615</v>
      </c>
      <c r="G621" s="2036"/>
      <c r="H621" s="2036"/>
      <c r="I621" s="2036"/>
      <c r="J621" s="2036"/>
      <c r="K621" s="2036"/>
      <c r="L621" s="2036"/>
      <c r="M621" s="2036"/>
      <c r="N621" s="2036"/>
      <c r="O621" s="2036"/>
      <c r="P621" s="2036"/>
      <c r="Q621" s="2036"/>
      <c r="R621" s="2036"/>
      <c r="U621" s="12" t="s">
        <v>615</v>
      </c>
      <c r="Z621" s="2038"/>
      <c r="AA621" s="2038"/>
      <c r="AB621" s="2038"/>
      <c r="AC621" s="2038"/>
      <c r="AD621" s="2038"/>
      <c r="AE621" s="2038"/>
      <c r="AF621" s="2038"/>
      <c r="AG621" s="2038"/>
      <c r="AH621" s="2038"/>
      <c r="AI621" s="2038"/>
      <c r="AJ621" s="2038"/>
      <c r="AK621" s="2038"/>
      <c r="AZ621" s="58"/>
      <c r="BA621" s="58"/>
      <c r="BB621" s="58"/>
      <c r="BC621" s="58"/>
      <c r="BD621" s="58"/>
      <c r="BE621" s="2016">
        <f t="shared" si="0"/>
        <v>0</v>
      </c>
      <c r="BF621" s="2017"/>
      <c r="BG621" s="2013">
        <f t="shared" si="1"/>
        <v>0</v>
      </c>
      <c r="BH621" s="2015"/>
      <c r="BI621" s="2016">
        <f t="shared" si="2"/>
        <v>0</v>
      </c>
      <c r="BJ621" s="2017"/>
      <c r="BK621" s="2013">
        <f t="shared" si="3"/>
        <v>0</v>
      </c>
      <c r="BL621" s="2015"/>
      <c r="BM621" s="58"/>
      <c r="BN621" s="2010">
        <f t="shared" si="4"/>
        <v>0</v>
      </c>
      <c r="BO621" s="2011"/>
      <c r="BP621" s="2011"/>
      <c r="BQ621" s="2011"/>
      <c r="BR621" s="2012"/>
      <c r="BS621" s="2009">
        <f t="shared" si="5"/>
        <v>0</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16" t="str">
        <f t="shared" si="16"/>
        <v xml:space="preserve"> </v>
      </c>
      <c r="DY621" s="2178"/>
      <c r="DZ621" s="2178"/>
      <c r="EA621" s="2178"/>
      <c r="EB621" s="2017"/>
      <c r="EC621" s="2016" t="str">
        <f t="shared" si="17"/>
        <v xml:space="preserve"> </v>
      </c>
      <c r="ED621" s="2178"/>
      <c r="EE621" s="2178"/>
      <c r="EF621" s="2178"/>
      <c r="EG621" s="2017"/>
      <c r="EH621" s="2016" t="str">
        <f t="shared" si="18"/>
        <v xml:space="preserve"> </v>
      </c>
      <c r="EI621" s="2178"/>
      <c r="EJ621" s="2178"/>
      <c r="EK621" s="2178"/>
      <c r="EL621" s="2017"/>
      <c r="EM621" s="2016" t="str">
        <f t="shared" si="19"/>
        <v xml:space="preserve"> </v>
      </c>
      <c r="EN621" s="2178"/>
      <c r="EO621" s="2178"/>
      <c r="EP621" s="2178"/>
      <c r="EQ621" s="2017"/>
      <c r="ER621" s="2016" t="str">
        <f t="shared" si="20"/>
        <v xml:space="preserve"> </v>
      </c>
      <c r="ES621" s="2178"/>
      <c r="ET621" s="2178"/>
      <c r="EU621" s="2178"/>
      <c r="EV621" s="2017"/>
      <c r="EW621" s="2016" t="str">
        <f t="shared" si="21"/>
        <v xml:space="preserve"> </v>
      </c>
      <c r="EX621" s="2178"/>
      <c r="EY621" s="2178"/>
      <c r="EZ621" s="2178"/>
      <c r="FA621" s="2017"/>
    </row>
    <row r="622" spans="1:157" ht="12.75">
      <c r="B622" s="12" t="s">
        <v>17</v>
      </c>
      <c r="G622" s="2036"/>
      <c r="H622" s="2036"/>
      <c r="I622" s="2036"/>
      <c r="J622" s="2036"/>
      <c r="K622" s="2036"/>
      <c r="L622" s="2036"/>
      <c r="M622" s="2036"/>
      <c r="N622" s="2036"/>
      <c r="O622" s="2036"/>
      <c r="P622" s="2036"/>
      <c r="Q622" s="2036"/>
      <c r="R622" s="2036"/>
      <c r="U622" s="12" t="s">
        <v>17</v>
      </c>
      <c r="Z622" s="2038"/>
      <c r="AA622" s="2038"/>
      <c r="AB622" s="2038"/>
      <c r="AC622" s="2038"/>
      <c r="AD622" s="2038"/>
      <c r="AE622" s="2038"/>
      <c r="AF622" s="2038"/>
      <c r="AG622" s="2038"/>
      <c r="AH622" s="2038"/>
      <c r="AI622" s="2038"/>
      <c r="AJ622" s="2038"/>
      <c r="AK622" s="2038"/>
      <c r="AZ622" s="58"/>
      <c r="BA622" s="58"/>
      <c r="BB622" s="58"/>
      <c r="BC622" s="58"/>
      <c r="BD622" s="58"/>
      <c r="BE622" s="2016">
        <f t="shared" si="0"/>
        <v>0</v>
      </c>
      <c r="BF622" s="2017"/>
      <c r="BG622" s="2013">
        <f t="shared" si="1"/>
        <v>0</v>
      </c>
      <c r="BH622" s="2015"/>
      <c r="BI622" s="2016">
        <f t="shared" si="2"/>
        <v>0</v>
      </c>
      <c r="BJ622" s="2017"/>
      <c r="BK622" s="2013">
        <f t="shared" si="3"/>
        <v>0</v>
      </c>
      <c r="BL622" s="2015"/>
      <c r="BM622" s="58"/>
      <c r="BN622" s="2010">
        <f t="shared" si="4"/>
        <v>0</v>
      </c>
      <c r="BO622" s="2011"/>
      <c r="BP622" s="2011"/>
      <c r="BQ622" s="2011"/>
      <c r="BR622" s="2012"/>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16" t="str">
        <f t="shared" si="16"/>
        <v xml:space="preserve"> </v>
      </c>
      <c r="DY622" s="2178"/>
      <c r="DZ622" s="2178"/>
      <c r="EA622" s="2178"/>
      <c r="EB622" s="2017"/>
      <c r="EC622" s="2016" t="str">
        <f t="shared" si="17"/>
        <v xml:space="preserve"> </v>
      </c>
      <c r="ED622" s="2178"/>
      <c r="EE622" s="2178"/>
      <c r="EF622" s="2178"/>
      <c r="EG622" s="2017"/>
      <c r="EH622" s="2016" t="str">
        <f t="shared" si="18"/>
        <v xml:space="preserve"> </v>
      </c>
      <c r="EI622" s="2178"/>
      <c r="EJ622" s="2178"/>
      <c r="EK622" s="2178"/>
      <c r="EL622" s="2017"/>
      <c r="EM622" s="2016" t="str">
        <f t="shared" si="19"/>
        <v xml:space="preserve"> </v>
      </c>
      <c r="EN622" s="2178"/>
      <c r="EO622" s="2178"/>
      <c r="EP622" s="2178"/>
      <c r="EQ622" s="2017"/>
      <c r="ER622" s="2016" t="str">
        <f t="shared" si="20"/>
        <v xml:space="preserve"> </v>
      </c>
      <c r="ES622" s="2178"/>
      <c r="ET622" s="2178"/>
      <c r="EU622" s="2178"/>
      <c r="EV622" s="2017"/>
      <c r="EW622" s="2016" t="str">
        <f t="shared" si="21"/>
        <v xml:space="preserve"> </v>
      </c>
      <c r="EX622" s="2178"/>
      <c r="EY622" s="2178"/>
      <c r="EZ622" s="2178"/>
      <c r="FA622" s="2017"/>
    </row>
    <row r="623" spans="1:157" ht="12.75">
      <c r="B623" s="12" t="s">
        <v>325</v>
      </c>
      <c r="G623" s="2060"/>
      <c r="H623" s="2060"/>
      <c r="I623" s="2060"/>
      <c r="J623" s="2060"/>
      <c r="K623" s="2060"/>
      <c r="L623" s="2060"/>
      <c r="O623" s="137" t="s">
        <v>212</v>
      </c>
      <c r="P623" s="2027"/>
      <c r="Q623" s="2027"/>
      <c r="R623" s="2027"/>
      <c r="U623" s="12" t="s">
        <v>325</v>
      </c>
      <c r="Z623" s="2060"/>
      <c r="AA623" s="2060"/>
      <c r="AB623" s="2060"/>
      <c r="AC623" s="2060"/>
      <c r="AD623" s="2060"/>
      <c r="AE623" s="2060"/>
      <c r="AH623" s="137" t="s">
        <v>212</v>
      </c>
      <c r="AI623" s="2027"/>
      <c r="AJ623" s="2027"/>
      <c r="AK623" s="2027"/>
      <c r="AZ623" s="58"/>
      <c r="BA623" s="58"/>
      <c r="BB623" s="58"/>
      <c r="BC623" s="58"/>
      <c r="BD623" s="58"/>
      <c r="BE623" s="2016">
        <f t="shared" si="0"/>
        <v>0</v>
      </c>
      <c r="BF623" s="2017"/>
      <c r="BG623" s="2013">
        <f t="shared" si="1"/>
        <v>0</v>
      </c>
      <c r="BH623" s="2015"/>
      <c r="BI623" s="2016">
        <f t="shared" si="2"/>
        <v>0</v>
      </c>
      <c r="BJ623" s="2017"/>
      <c r="BK623" s="2013">
        <f t="shared" si="3"/>
        <v>0</v>
      </c>
      <c r="BL623" s="2015"/>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16" t="str">
        <f t="shared" si="16"/>
        <v xml:space="preserve"> </v>
      </c>
      <c r="DY623" s="2178"/>
      <c r="DZ623" s="2178"/>
      <c r="EA623" s="2178"/>
      <c r="EB623" s="2017"/>
      <c r="EC623" s="2016" t="str">
        <f t="shared" si="17"/>
        <v xml:space="preserve"> </v>
      </c>
      <c r="ED623" s="2178"/>
      <c r="EE623" s="2178"/>
      <c r="EF623" s="2178"/>
      <c r="EG623" s="2017"/>
      <c r="EH623" s="2016" t="str">
        <f t="shared" si="18"/>
        <v xml:space="preserve"> </v>
      </c>
      <c r="EI623" s="2178"/>
      <c r="EJ623" s="2178"/>
      <c r="EK623" s="2178"/>
      <c r="EL623" s="2017"/>
      <c r="EM623" s="2016" t="str">
        <f t="shared" si="19"/>
        <v xml:space="preserve"> </v>
      </c>
      <c r="EN623" s="2178"/>
      <c r="EO623" s="2178"/>
      <c r="EP623" s="2178"/>
      <c r="EQ623" s="2017"/>
      <c r="ER623" s="2016" t="str">
        <f t="shared" si="20"/>
        <v xml:space="preserve"> </v>
      </c>
      <c r="ES623" s="2178"/>
      <c r="ET623" s="2178"/>
      <c r="EU623" s="2178"/>
      <c r="EV623" s="2017"/>
      <c r="EW623" s="2016" t="str">
        <f t="shared" si="21"/>
        <v xml:space="preserve"> </v>
      </c>
      <c r="EX623" s="2178"/>
      <c r="EY623" s="2178"/>
      <c r="EZ623" s="2178"/>
      <c r="FA623" s="2017"/>
    </row>
    <row r="624" spans="1:157" ht="12.75">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16">
        <f t="shared" si="0"/>
        <v>0</v>
      </c>
      <c r="BF624" s="2017"/>
      <c r="BG624" s="2013">
        <f t="shared" si="1"/>
        <v>0</v>
      </c>
      <c r="BH624" s="2015"/>
      <c r="BI624" s="2016">
        <f t="shared" si="2"/>
        <v>0</v>
      </c>
      <c r="BJ624" s="2017"/>
      <c r="BK624" s="2013">
        <f t="shared" si="3"/>
        <v>0</v>
      </c>
      <c r="BL624" s="2015"/>
      <c r="BM624" s="58"/>
      <c r="BN624" s="2010">
        <f t="shared" si="4"/>
        <v>0</v>
      </c>
      <c r="BO624" s="2011"/>
      <c r="BP624" s="2011"/>
      <c r="BQ624" s="2011"/>
      <c r="BR624" s="2012"/>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16" t="str">
        <f t="shared" si="16"/>
        <v xml:space="preserve"> </v>
      </c>
      <c r="DY624" s="2178"/>
      <c r="DZ624" s="2178"/>
      <c r="EA624" s="2178"/>
      <c r="EB624" s="2017"/>
      <c r="EC624" s="2016" t="str">
        <f t="shared" si="17"/>
        <v xml:space="preserve"> </v>
      </c>
      <c r="ED624" s="2178"/>
      <c r="EE624" s="2178"/>
      <c r="EF624" s="2178"/>
      <c r="EG624" s="2017"/>
      <c r="EH624" s="2016" t="str">
        <f t="shared" si="18"/>
        <v xml:space="preserve"> </v>
      </c>
      <c r="EI624" s="2178"/>
      <c r="EJ624" s="2178"/>
      <c r="EK624" s="2178"/>
      <c r="EL624" s="2017"/>
      <c r="EM624" s="2016" t="str">
        <f t="shared" si="19"/>
        <v xml:space="preserve"> </v>
      </c>
      <c r="EN624" s="2178"/>
      <c r="EO624" s="2178"/>
      <c r="EP624" s="2178"/>
      <c r="EQ624" s="2017"/>
      <c r="ER624" s="2016" t="str">
        <f t="shared" si="20"/>
        <v xml:space="preserve"> </v>
      </c>
      <c r="ES624" s="2178"/>
      <c r="ET624" s="2178"/>
      <c r="EU624" s="2178"/>
      <c r="EV624" s="2017"/>
      <c r="EW624" s="2016" t="str">
        <f t="shared" si="21"/>
        <v xml:space="preserve"> </v>
      </c>
      <c r="EX624" s="2178"/>
      <c r="EY624" s="2178"/>
      <c r="EZ624" s="2178"/>
      <c r="FA624" s="2017"/>
    </row>
    <row r="625" spans="1:157" ht="12.75">
      <c r="B625" s="12" t="s">
        <v>20</v>
      </c>
      <c r="N625" s="2035" t="s">
        <v>706</v>
      </c>
      <c r="O625" s="2035"/>
      <c r="U625" s="12" t="s">
        <v>20</v>
      </c>
      <c r="AG625" s="2035" t="s">
        <v>706</v>
      </c>
      <c r="AH625" s="2035"/>
      <c r="AZ625" s="58"/>
      <c r="BA625" s="58"/>
      <c r="BB625" s="58"/>
      <c r="BC625" s="58"/>
      <c r="BD625" s="58"/>
      <c r="BE625" s="2016">
        <f t="shared" si="0"/>
        <v>0</v>
      </c>
      <c r="BF625" s="2017"/>
      <c r="BG625" s="2013">
        <f t="shared" si="1"/>
        <v>0</v>
      </c>
      <c r="BH625" s="2015"/>
      <c r="BI625" s="2016">
        <f t="shared" si="2"/>
        <v>0</v>
      </c>
      <c r="BJ625" s="2017"/>
      <c r="BK625" s="2013">
        <f t="shared" si="3"/>
        <v>0</v>
      </c>
      <c r="BL625" s="2015"/>
      <c r="BM625" s="58"/>
      <c r="BN625" s="2010">
        <f t="shared" si="4"/>
        <v>0</v>
      </c>
      <c r="BO625" s="2011"/>
      <c r="BP625" s="2011"/>
      <c r="BQ625" s="2011"/>
      <c r="BR625" s="2012"/>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16" t="str">
        <f t="shared" si="16"/>
        <v xml:space="preserve"> </v>
      </c>
      <c r="DY625" s="2178"/>
      <c r="DZ625" s="2178"/>
      <c r="EA625" s="2178"/>
      <c r="EB625" s="2017"/>
      <c r="EC625" s="2016" t="str">
        <f t="shared" si="17"/>
        <v xml:space="preserve"> </v>
      </c>
      <c r="ED625" s="2178"/>
      <c r="EE625" s="2178"/>
      <c r="EF625" s="2178"/>
      <c r="EG625" s="2017"/>
      <c r="EH625" s="2016" t="str">
        <f t="shared" si="18"/>
        <v xml:space="preserve"> </v>
      </c>
      <c r="EI625" s="2178"/>
      <c r="EJ625" s="2178"/>
      <c r="EK625" s="2178"/>
      <c r="EL625" s="2017"/>
      <c r="EM625" s="2016" t="str">
        <f t="shared" si="19"/>
        <v xml:space="preserve"> </v>
      </c>
      <c r="EN625" s="2178"/>
      <c r="EO625" s="2178"/>
      <c r="EP625" s="2178"/>
      <c r="EQ625" s="2017"/>
      <c r="ER625" s="2016" t="str">
        <f t="shared" si="20"/>
        <v xml:space="preserve"> </v>
      </c>
      <c r="ES625" s="2178"/>
      <c r="ET625" s="2178"/>
      <c r="EU625" s="2178"/>
      <c r="EV625" s="2017"/>
      <c r="EW625" s="2016" t="str">
        <f t="shared" si="21"/>
        <v xml:space="preserve"> </v>
      </c>
      <c r="EX625" s="2178"/>
      <c r="EY625" s="2178"/>
      <c r="EZ625" s="2178"/>
      <c r="FA625" s="2017"/>
    </row>
    <row r="626" spans="1:157" ht="12.75">
      <c r="AZ626" s="58"/>
      <c r="BA626" s="58"/>
      <c r="BB626" s="58"/>
      <c r="BC626" s="58"/>
      <c r="BD626" s="58"/>
      <c r="BE626" s="2016">
        <f t="shared" si="0"/>
        <v>0</v>
      </c>
      <c r="BF626" s="2017"/>
      <c r="BG626" s="2013">
        <f t="shared" si="1"/>
        <v>0</v>
      </c>
      <c r="BH626" s="2015"/>
      <c r="BI626" s="2016">
        <f t="shared" si="2"/>
        <v>0</v>
      </c>
      <c r="BJ626" s="2017"/>
      <c r="BK626" s="2013">
        <f t="shared" si="3"/>
        <v>0</v>
      </c>
      <c r="BL626" s="2015"/>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16" t="str">
        <f t="shared" si="16"/>
        <v xml:space="preserve"> </v>
      </c>
      <c r="DY626" s="2178"/>
      <c r="DZ626" s="2178"/>
      <c r="EA626" s="2178"/>
      <c r="EB626" s="2017"/>
      <c r="EC626" s="2016" t="str">
        <f t="shared" si="17"/>
        <v xml:space="preserve"> </v>
      </c>
      <c r="ED626" s="2178"/>
      <c r="EE626" s="2178"/>
      <c r="EF626" s="2178"/>
      <c r="EG626" s="2017"/>
      <c r="EH626" s="2016" t="str">
        <f t="shared" si="18"/>
        <v xml:space="preserve"> </v>
      </c>
      <c r="EI626" s="2178"/>
      <c r="EJ626" s="2178"/>
      <c r="EK626" s="2178"/>
      <c r="EL626" s="2017"/>
      <c r="EM626" s="2016" t="str">
        <f t="shared" si="19"/>
        <v xml:space="preserve"> </v>
      </c>
      <c r="EN626" s="2178"/>
      <c r="EO626" s="2178"/>
      <c r="EP626" s="2178"/>
      <c r="EQ626" s="2017"/>
      <c r="ER626" s="2016" t="str">
        <f t="shared" si="20"/>
        <v xml:space="preserve"> </v>
      </c>
      <c r="ES626" s="2178"/>
      <c r="ET626" s="2178"/>
      <c r="EU626" s="2178"/>
      <c r="EV626" s="2017"/>
      <c r="EW626" s="2016" t="str">
        <f t="shared" si="21"/>
        <v xml:space="preserve"> </v>
      </c>
      <c r="EX626" s="2178"/>
      <c r="EY626" s="2178"/>
      <c r="EZ626" s="2178"/>
      <c r="FA626" s="2017"/>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72"/>
      <c r="AU627" s="1572"/>
      <c r="AV627" s="1572"/>
      <c r="AW627" s="1572"/>
      <c r="AX627" s="1572"/>
      <c r="AY627" s="1572"/>
      <c r="AZ627" s="58"/>
      <c r="BA627" s="58"/>
      <c r="BB627" s="58"/>
      <c r="BC627" s="58"/>
      <c r="BD627" s="58"/>
      <c r="BE627" s="2016">
        <f t="shared" si="0"/>
        <v>0</v>
      </c>
      <c r="BF627" s="2017"/>
      <c r="BG627" s="2013">
        <f t="shared" si="1"/>
        <v>0</v>
      </c>
      <c r="BH627" s="2015"/>
      <c r="BI627" s="2016">
        <f t="shared" si="2"/>
        <v>0</v>
      </c>
      <c r="BJ627" s="2017"/>
      <c r="BK627" s="2013">
        <f t="shared" si="3"/>
        <v>0</v>
      </c>
      <c r="BL627" s="2015"/>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16" t="str">
        <f t="shared" si="16"/>
        <v xml:space="preserve"> </v>
      </c>
      <c r="DY627" s="2178"/>
      <c r="DZ627" s="2178"/>
      <c r="EA627" s="2178"/>
      <c r="EB627" s="2017"/>
      <c r="EC627" s="2016" t="str">
        <f t="shared" si="17"/>
        <v xml:space="preserve"> </v>
      </c>
      <c r="ED627" s="2178"/>
      <c r="EE627" s="2178"/>
      <c r="EF627" s="2178"/>
      <c r="EG627" s="2017"/>
      <c r="EH627" s="2016" t="str">
        <f t="shared" si="18"/>
        <v xml:space="preserve"> </v>
      </c>
      <c r="EI627" s="2178"/>
      <c r="EJ627" s="2178"/>
      <c r="EK627" s="2178"/>
      <c r="EL627" s="2017"/>
      <c r="EM627" s="2016" t="str">
        <f t="shared" si="19"/>
        <v xml:space="preserve"> </v>
      </c>
      <c r="EN627" s="2178"/>
      <c r="EO627" s="2178"/>
      <c r="EP627" s="2178"/>
      <c r="EQ627" s="2017"/>
      <c r="ER627" s="2016" t="str">
        <f t="shared" si="20"/>
        <v xml:space="preserve"> </v>
      </c>
      <c r="ES627" s="2178"/>
      <c r="ET627" s="2178"/>
      <c r="EU627" s="2178"/>
      <c r="EV627" s="2017"/>
      <c r="EW627" s="2016" t="str">
        <f t="shared" si="21"/>
        <v xml:space="preserve"> </v>
      </c>
      <c r="EX627" s="2178"/>
      <c r="EY627" s="2178"/>
      <c r="EZ627" s="2178"/>
      <c r="FA627" s="2017"/>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72"/>
      <c r="AU628" s="1572"/>
      <c r="AV628" s="1572"/>
      <c r="AW628" s="1572"/>
      <c r="AX628" s="1572"/>
      <c r="AY628" s="1572"/>
      <c r="AZ628" s="58"/>
      <c r="BA628" s="58"/>
      <c r="BB628" s="58"/>
      <c r="BC628" s="58"/>
      <c r="BD628" s="58"/>
      <c r="BE628" s="2016">
        <f t="shared" si="0"/>
        <v>0</v>
      </c>
      <c r="BF628" s="2017"/>
      <c r="BG628" s="2013">
        <f t="shared" si="1"/>
        <v>0</v>
      </c>
      <c r="BH628" s="2015"/>
      <c r="BI628" s="2016">
        <f t="shared" si="2"/>
        <v>0</v>
      </c>
      <c r="BJ628" s="2017"/>
      <c r="BK628" s="2013">
        <f t="shared" si="3"/>
        <v>0</v>
      </c>
      <c r="BL628" s="2015"/>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16" t="str">
        <f t="shared" si="16"/>
        <v xml:space="preserve"> </v>
      </c>
      <c r="DY628" s="2178"/>
      <c r="DZ628" s="2178"/>
      <c r="EA628" s="2178"/>
      <c r="EB628" s="2017"/>
      <c r="EC628" s="2016" t="str">
        <f t="shared" si="17"/>
        <v xml:space="preserve"> </v>
      </c>
      <c r="ED628" s="2178"/>
      <c r="EE628" s="2178"/>
      <c r="EF628" s="2178"/>
      <c r="EG628" s="2017"/>
      <c r="EH628" s="2016" t="str">
        <f t="shared" si="18"/>
        <v xml:space="preserve"> </v>
      </c>
      <c r="EI628" s="2178"/>
      <c r="EJ628" s="2178"/>
      <c r="EK628" s="2178"/>
      <c r="EL628" s="2017"/>
      <c r="EM628" s="2016" t="str">
        <f t="shared" si="19"/>
        <v xml:space="preserve"> </v>
      </c>
      <c r="EN628" s="2178"/>
      <c r="EO628" s="2178"/>
      <c r="EP628" s="2178"/>
      <c r="EQ628" s="2017"/>
      <c r="ER628" s="2016" t="str">
        <f t="shared" si="20"/>
        <v xml:space="preserve"> </v>
      </c>
      <c r="ES628" s="2178"/>
      <c r="ET628" s="2178"/>
      <c r="EU628" s="2178"/>
      <c r="EV628" s="2017"/>
      <c r="EW628" s="2016" t="str">
        <f t="shared" si="21"/>
        <v xml:space="preserve"> </v>
      </c>
      <c r="EX628" s="2178"/>
      <c r="EY628" s="2178"/>
      <c r="EZ628" s="2178"/>
      <c r="FA628" s="2017"/>
    </row>
    <row r="629" spans="1:157" ht="12.75">
      <c r="A629" s="25"/>
      <c r="B629" s="25"/>
      <c r="C629" s="25"/>
      <c r="D629" s="25"/>
      <c r="E629" s="25"/>
      <c r="F629" s="25"/>
      <c r="G629" s="3"/>
      <c r="H629" s="25"/>
      <c r="AZ629" s="58"/>
      <c r="BA629" s="58"/>
      <c r="BB629" s="58"/>
      <c r="BC629" s="58"/>
      <c r="BD629" s="58"/>
      <c r="BE629" s="2016">
        <f t="shared" si="0"/>
        <v>0</v>
      </c>
      <c r="BF629" s="2017"/>
      <c r="BG629" s="2013">
        <f t="shared" si="1"/>
        <v>0</v>
      </c>
      <c r="BH629" s="2015"/>
      <c r="BI629" s="2016">
        <f t="shared" si="2"/>
        <v>0</v>
      </c>
      <c r="BJ629" s="2017"/>
      <c r="BK629" s="2013">
        <f t="shared" si="3"/>
        <v>0</v>
      </c>
      <c r="BL629" s="2015"/>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16" t="str">
        <f t="shared" si="16"/>
        <v xml:space="preserve"> </v>
      </c>
      <c r="DY629" s="2178"/>
      <c r="DZ629" s="2178"/>
      <c r="EA629" s="2178"/>
      <c r="EB629" s="2017"/>
      <c r="EC629" s="2016" t="str">
        <f t="shared" si="17"/>
        <v xml:space="preserve"> </v>
      </c>
      <c r="ED629" s="2178"/>
      <c r="EE629" s="2178"/>
      <c r="EF629" s="2178"/>
      <c r="EG629" s="2017"/>
      <c r="EH629" s="2016" t="str">
        <f t="shared" si="18"/>
        <v xml:space="preserve"> </v>
      </c>
      <c r="EI629" s="2178"/>
      <c r="EJ629" s="2178"/>
      <c r="EK629" s="2178"/>
      <c r="EL629" s="2017"/>
      <c r="EM629" s="2016" t="str">
        <f t="shared" si="19"/>
        <v xml:space="preserve"> </v>
      </c>
      <c r="EN629" s="2178"/>
      <c r="EO629" s="2178"/>
      <c r="EP629" s="2178"/>
      <c r="EQ629" s="2017"/>
      <c r="ER629" s="2016" t="str">
        <f t="shared" si="20"/>
        <v xml:space="preserve"> </v>
      </c>
      <c r="ES629" s="2178"/>
      <c r="ET629" s="2178"/>
      <c r="EU629" s="2178"/>
      <c r="EV629" s="2017"/>
      <c r="EW629" s="2016" t="str">
        <f t="shared" si="21"/>
        <v xml:space="preserve"> </v>
      </c>
      <c r="EX629" s="2178"/>
      <c r="EY629" s="2178"/>
      <c r="EZ629" s="2178"/>
      <c r="FA629" s="2017"/>
    </row>
    <row r="630" spans="1:157" ht="12.75">
      <c r="A630" s="50" t="s">
        <v>328</v>
      </c>
      <c r="B630" s="50"/>
      <c r="C630" s="50" t="s">
        <v>21</v>
      </c>
      <c r="AZ630" s="58"/>
      <c r="BA630" s="58"/>
      <c r="BB630" s="58"/>
      <c r="BC630" s="58"/>
      <c r="BD630" s="58"/>
      <c r="BE630" s="2016">
        <f t="shared" si="0"/>
        <v>0</v>
      </c>
      <c r="BF630" s="2017"/>
      <c r="BG630" s="2013">
        <f t="shared" si="1"/>
        <v>0</v>
      </c>
      <c r="BH630" s="2015"/>
      <c r="BI630" s="2016">
        <f t="shared" si="2"/>
        <v>0</v>
      </c>
      <c r="BJ630" s="2017"/>
      <c r="BK630" s="2013">
        <f t="shared" si="3"/>
        <v>0</v>
      </c>
      <c r="BL630" s="2015"/>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16" t="str">
        <f t="shared" si="16"/>
        <v xml:space="preserve"> </v>
      </c>
      <c r="DY630" s="2178"/>
      <c r="DZ630" s="2178"/>
      <c r="EA630" s="2178"/>
      <c r="EB630" s="2017"/>
      <c r="EC630" s="2016" t="str">
        <f t="shared" si="17"/>
        <v xml:space="preserve"> </v>
      </c>
      <c r="ED630" s="2178"/>
      <c r="EE630" s="2178"/>
      <c r="EF630" s="2178"/>
      <c r="EG630" s="2017"/>
      <c r="EH630" s="2016" t="str">
        <f t="shared" si="18"/>
        <v xml:space="preserve"> </v>
      </c>
      <c r="EI630" s="2178"/>
      <c r="EJ630" s="2178"/>
      <c r="EK630" s="2178"/>
      <c r="EL630" s="2017"/>
      <c r="EM630" s="2016" t="str">
        <f t="shared" si="19"/>
        <v xml:space="preserve"> </v>
      </c>
      <c r="EN630" s="2178"/>
      <c r="EO630" s="2178"/>
      <c r="EP630" s="2178"/>
      <c r="EQ630" s="2017"/>
      <c r="ER630" s="2016" t="str">
        <f t="shared" si="20"/>
        <v xml:space="preserve"> </v>
      </c>
      <c r="ES630" s="2178"/>
      <c r="ET630" s="2178"/>
      <c r="EU630" s="2178"/>
      <c r="EV630" s="2017"/>
      <c r="EW630" s="2016" t="str">
        <f t="shared" si="21"/>
        <v xml:space="preserve"> </v>
      </c>
      <c r="EX630" s="2178"/>
      <c r="EY630" s="2178"/>
      <c r="EZ630" s="2178"/>
      <c r="FA630" s="2017"/>
    </row>
    <row r="631" spans="1:157" ht="12.75">
      <c r="A631" s="50"/>
      <c r="B631" s="50"/>
      <c r="C631" s="50"/>
      <c r="AZ631" s="58"/>
      <c r="BA631" s="58"/>
      <c r="BB631" s="58"/>
      <c r="BC631" s="58"/>
      <c r="BD631" s="58"/>
      <c r="BE631" s="2016">
        <f t="shared" si="0"/>
        <v>0</v>
      </c>
      <c r="BF631" s="2017"/>
      <c r="BG631" s="2013">
        <f t="shared" si="1"/>
        <v>0</v>
      </c>
      <c r="BH631" s="2015"/>
      <c r="BI631" s="2016">
        <f t="shared" si="2"/>
        <v>0</v>
      </c>
      <c r="BJ631" s="2017"/>
      <c r="BK631" s="2013">
        <f t="shared" si="3"/>
        <v>0</v>
      </c>
      <c r="BL631" s="2015"/>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16" t="str">
        <f t="shared" si="16"/>
        <v xml:space="preserve"> </v>
      </c>
      <c r="DY631" s="2178"/>
      <c r="DZ631" s="2178"/>
      <c r="EA631" s="2178"/>
      <c r="EB631" s="2017"/>
      <c r="EC631" s="2016" t="str">
        <f t="shared" si="17"/>
        <v xml:space="preserve"> </v>
      </c>
      <c r="ED631" s="2178"/>
      <c r="EE631" s="2178"/>
      <c r="EF631" s="2178"/>
      <c r="EG631" s="2017"/>
      <c r="EH631" s="2016" t="str">
        <f t="shared" si="18"/>
        <v xml:space="preserve"> </v>
      </c>
      <c r="EI631" s="2178"/>
      <c r="EJ631" s="2178"/>
      <c r="EK631" s="2178"/>
      <c r="EL631" s="2017"/>
      <c r="EM631" s="2016" t="str">
        <f t="shared" si="19"/>
        <v xml:space="preserve"> </v>
      </c>
      <c r="EN631" s="2178"/>
      <c r="EO631" s="2178"/>
      <c r="EP631" s="2178"/>
      <c r="EQ631" s="2017"/>
      <c r="ER631" s="2016" t="str">
        <f t="shared" si="20"/>
        <v xml:space="preserve"> </v>
      </c>
      <c r="ES631" s="2178"/>
      <c r="ET631" s="2178"/>
      <c r="EU631" s="2178"/>
      <c r="EV631" s="2017"/>
      <c r="EW631" s="2016" t="str">
        <f t="shared" si="21"/>
        <v xml:space="preserve"> </v>
      </c>
      <c r="EX631" s="2178"/>
      <c r="EY631" s="2178"/>
      <c r="EZ631" s="2178"/>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7"/>
      <c r="BG632" s="2013">
        <f t="shared" si="1"/>
        <v>0</v>
      </c>
      <c r="BH632" s="2015"/>
      <c r="BI632" s="2016">
        <f t="shared" si="2"/>
        <v>0</v>
      </c>
      <c r="BJ632" s="2017"/>
      <c r="BK632" s="2013">
        <f t="shared" si="3"/>
        <v>0</v>
      </c>
      <c r="BL632" s="2015"/>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16" t="str">
        <f t="shared" si="16"/>
        <v xml:space="preserve"> </v>
      </c>
      <c r="DY632" s="2178"/>
      <c r="DZ632" s="2178"/>
      <c r="EA632" s="2178"/>
      <c r="EB632" s="2017"/>
      <c r="EC632" s="2016" t="str">
        <f t="shared" si="17"/>
        <v xml:space="preserve"> </v>
      </c>
      <c r="ED632" s="2178"/>
      <c r="EE632" s="2178"/>
      <c r="EF632" s="2178"/>
      <c r="EG632" s="2017"/>
      <c r="EH632" s="2016" t="str">
        <f t="shared" si="18"/>
        <v xml:space="preserve"> </v>
      </c>
      <c r="EI632" s="2178"/>
      <c r="EJ632" s="2178"/>
      <c r="EK632" s="2178"/>
      <c r="EL632" s="2017"/>
      <c r="EM632" s="2016" t="str">
        <f t="shared" si="19"/>
        <v xml:space="preserve"> </v>
      </c>
      <c r="EN632" s="2178"/>
      <c r="EO632" s="2178"/>
      <c r="EP632" s="2178"/>
      <c r="EQ632" s="2017"/>
      <c r="ER632" s="2016" t="str">
        <f t="shared" si="20"/>
        <v xml:space="preserve"> </v>
      </c>
      <c r="ES632" s="2178"/>
      <c r="ET632" s="2178"/>
      <c r="EU632" s="2178"/>
      <c r="EV632" s="2017"/>
      <c r="EW632" s="2016" t="str">
        <f t="shared" si="21"/>
        <v xml:space="preserve"> </v>
      </c>
      <c r="EX632" s="2178"/>
      <c r="EY632" s="2178"/>
      <c r="EZ632" s="2178"/>
      <c r="FA632" s="201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7"/>
      <c r="BG633" s="2013">
        <f t="shared" si="1"/>
        <v>0</v>
      </c>
      <c r="BH633" s="2015"/>
      <c r="BI633" s="2016">
        <f t="shared" si="2"/>
        <v>0</v>
      </c>
      <c r="BJ633" s="2017"/>
      <c r="BK633" s="2013">
        <f t="shared" si="3"/>
        <v>0</v>
      </c>
      <c r="BL633" s="2015"/>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16" t="str">
        <f t="shared" si="16"/>
        <v xml:space="preserve"> </v>
      </c>
      <c r="DY633" s="2178"/>
      <c r="DZ633" s="2178"/>
      <c r="EA633" s="2178"/>
      <c r="EB633" s="2017"/>
      <c r="EC633" s="2016" t="str">
        <f t="shared" si="17"/>
        <v xml:space="preserve"> </v>
      </c>
      <c r="ED633" s="2178"/>
      <c r="EE633" s="2178"/>
      <c r="EF633" s="2178"/>
      <c r="EG633" s="2017"/>
      <c r="EH633" s="2016" t="str">
        <f t="shared" si="18"/>
        <v xml:space="preserve"> </v>
      </c>
      <c r="EI633" s="2178"/>
      <c r="EJ633" s="2178"/>
      <c r="EK633" s="2178"/>
      <c r="EL633" s="2017"/>
      <c r="EM633" s="2016" t="str">
        <f t="shared" si="19"/>
        <v xml:space="preserve"> </v>
      </c>
      <c r="EN633" s="2178"/>
      <c r="EO633" s="2178"/>
      <c r="EP633" s="2178"/>
      <c r="EQ633" s="2017"/>
      <c r="ER633" s="2016" t="str">
        <f t="shared" si="20"/>
        <v xml:space="preserve"> </v>
      </c>
      <c r="ES633" s="2178"/>
      <c r="ET633" s="2178"/>
      <c r="EU633" s="2178"/>
      <c r="EV633" s="2017"/>
      <c r="EW633" s="2016" t="str">
        <f t="shared" si="21"/>
        <v xml:space="preserve"> </v>
      </c>
      <c r="EX633" s="2178"/>
      <c r="EY633" s="2178"/>
      <c r="EZ633" s="2178"/>
      <c r="FA633" s="2017"/>
    </row>
    <row r="634" spans="1:157" s="1821" customFormat="1" ht="12.75" customHeight="1">
      <c r="B634" s="2494" t="s">
        <v>484</v>
      </c>
      <c r="C634" s="2495"/>
      <c r="D634" s="2495"/>
      <c r="E634" s="2495"/>
      <c r="F634" s="2495"/>
      <c r="G634" s="2495"/>
      <c r="H634" s="2495"/>
      <c r="I634" s="2495"/>
      <c r="J634" s="2495"/>
      <c r="K634" s="2495"/>
      <c r="L634" s="2495"/>
      <c r="M634" s="2495"/>
      <c r="N634" s="2496"/>
      <c r="O634" s="2249" t="s">
        <v>2379</v>
      </c>
      <c r="P634" s="2162"/>
      <c r="Q634" s="2163"/>
      <c r="R634" s="2249" t="s">
        <v>2377</v>
      </c>
      <c r="S634" s="2162"/>
      <c r="T634" s="2163"/>
      <c r="U634" s="2554" t="s">
        <v>485</v>
      </c>
      <c r="V634" s="2554"/>
      <c r="W634" s="2555"/>
      <c r="X634" s="2249" t="s">
        <v>2153</v>
      </c>
      <c r="Y634" s="2162"/>
      <c r="Z634" s="2162"/>
      <c r="AA634" s="2162"/>
      <c r="AB634" s="2163"/>
      <c r="AC634" s="2411" t="s">
        <v>2151</v>
      </c>
      <c r="AD634" s="2412"/>
      <c r="AE634" s="2413"/>
      <c r="AF634" s="2249" t="s">
        <v>2154</v>
      </c>
      <c r="AG634" s="2162"/>
      <c r="AH634" s="2162"/>
      <c r="AI634" s="2162"/>
      <c r="AJ634" s="2163"/>
      <c r="AK634" s="2400" t="s">
        <v>2155</v>
      </c>
      <c r="AL634" s="2401"/>
      <c r="AM634" s="2401"/>
      <c r="AN634" s="2402"/>
      <c r="AO634" s="2259" t="s">
        <v>486</v>
      </c>
      <c r="AP634" s="2259"/>
      <c r="AQ634" s="2259"/>
      <c r="AR634" s="2259"/>
      <c r="AS634" s="2259"/>
      <c r="AT634" s="1822"/>
      <c r="AU634" s="1822"/>
      <c r="AV634" s="1822"/>
      <c r="AW634" s="1822"/>
      <c r="AX634" s="1822"/>
      <c r="AY634" s="1822"/>
      <c r="AZ634" s="181"/>
      <c r="BA634" s="181"/>
      <c r="BB634" s="181"/>
      <c r="BC634" s="181"/>
      <c r="BD634" s="181"/>
      <c r="BE634" s="2016">
        <f t="shared" si="0"/>
        <v>0</v>
      </c>
      <c r="BF634" s="2017"/>
      <c r="BG634" s="2013">
        <f t="shared" si="1"/>
        <v>0</v>
      </c>
      <c r="BH634" s="2015"/>
      <c r="BI634" s="2016">
        <f t="shared" si="2"/>
        <v>0</v>
      </c>
      <c r="BJ634" s="2017"/>
      <c r="BK634" s="2013">
        <f t="shared" si="3"/>
        <v>0</v>
      </c>
      <c r="BL634" s="2015"/>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16" t="str">
        <f t="shared" si="16"/>
        <v xml:space="preserve"> </v>
      </c>
      <c r="DY634" s="2178"/>
      <c r="DZ634" s="2178"/>
      <c r="EA634" s="2178"/>
      <c r="EB634" s="2017"/>
      <c r="EC634" s="2016" t="str">
        <f t="shared" si="17"/>
        <v xml:space="preserve"> </v>
      </c>
      <c r="ED634" s="2178"/>
      <c r="EE634" s="2178"/>
      <c r="EF634" s="2178"/>
      <c r="EG634" s="2017"/>
      <c r="EH634" s="2016" t="str">
        <f t="shared" si="18"/>
        <v xml:space="preserve"> </v>
      </c>
      <c r="EI634" s="2178"/>
      <c r="EJ634" s="2178"/>
      <c r="EK634" s="2178"/>
      <c r="EL634" s="2017"/>
      <c r="EM634" s="2016" t="str">
        <f t="shared" si="19"/>
        <v xml:space="preserve"> </v>
      </c>
      <c r="EN634" s="2178"/>
      <c r="EO634" s="2178"/>
      <c r="EP634" s="2178"/>
      <c r="EQ634" s="2017"/>
      <c r="ER634" s="2016" t="str">
        <f t="shared" si="20"/>
        <v xml:space="preserve"> </v>
      </c>
      <c r="ES634" s="2178"/>
      <c r="ET634" s="2178"/>
      <c r="EU634" s="2178"/>
      <c r="EV634" s="2017"/>
      <c r="EW634" s="2016" t="str">
        <f t="shared" si="21"/>
        <v xml:space="preserve"> </v>
      </c>
      <c r="EX634" s="2178"/>
      <c r="EY634" s="2178"/>
      <c r="EZ634" s="2178"/>
      <c r="FA634" s="2017"/>
    </row>
    <row r="635" spans="1:157" s="1821" customFormat="1" ht="12.75">
      <c r="B635" s="2551"/>
      <c r="C635" s="2223"/>
      <c r="D635" s="2223"/>
      <c r="E635" s="2223"/>
      <c r="F635" s="2223"/>
      <c r="G635" s="2223"/>
      <c r="H635" s="2223"/>
      <c r="I635" s="2223"/>
      <c r="J635" s="2223"/>
      <c r="K635" s="2223"/>
      <c r="L635" s="2223"/>
      <c r="M635" s="2223"/>
      <c r="N635" s="2552"/>
      <c r="O635" s="2250"/>
      <c r="P635" s="2251"/>
      <c r="Q635" s="2252"/>
      <c r="R635" s="2250"/>
      <c r="S635" s="2251"/>
      <c r="T635" s="2252"/>
      <c r="U635" s="2556"/>
      <c r="V635" s="2556"/>
      <c r="W635" s="2557"/>
      <c r="X635" s="2250"/>
      <c r="Y635" s="2251"/>
      <c r="Z635" s="2251"/>
      <c r="AA635" s="2251"/>
      <c r="AB635" s="2252"/>
      <c r="AC635" s="2414"/>
      <c r="AD635" s="2415"/>
      <c r="AE635" s="2416"/>
      <c r="AF635" s="2250"/>
      <c r="AG635" s="2251"/>
      <c r="AH635" s="2251"/>
      <c r="AI635" s="2251"/>
      <c r="AJ635" s="2252"/>
      <c r="AK635" s="2403"/>
      <c r="AL635" s="2404"/>
      <c r="AM635" s="2404"/>
      <c r="AN635" s="2405"/>
      <c r="AO635" s="2259"/>
      <c r="AP635" s="2259"/>
      <c r="AQ635" s="2259"/>
      <c r="AR635" s="2259"/>
      <c r="AS635" s="2259"/>
      <c r="AT635" s="1822"/>
      <c r="AU635" s="1822"/>
      <c r="AV635" s="1822"/>
      <c r="AW635" s="1822"/>
      <c r="AX635" s="1822"/>
      <c r="AY635" s="1822"/>
      <c r="AZ635" s="181"/>
      <c r="BA635" s="181"/>
      <c r="BB635" s="181"/>
      <c r="BC635" s="181"/>
      <c r="BD635" s="181"/>
      <c r="BE635" s="181"/>
      <c r="BF635" s="181"/>
      <c r="BG635" s="2016">
        <f>SUM(BG610:BH634)</f>
        <v>10</v>
      </c>
      <c r="BH635" s="2017"/>
      <c r="BI635" s="181"/>
      <c r="BJ635" s="181"/>
      <c r="BK635" s="2016">
        <f>SUM(BK610:BL634)</f>
        <v>34</v>
      </c>
      <c r="BL635" s="2017"/>
      <c r="BM635" s="181"/>
      <c r="BN635" s="2016">
        <f>SUM(BN610:BR634)</f>
        <v>18</v>
      </c>
      <c r="BO635" s="2178"/>
      <c r="BP635" s="2178"/>
      <c r="BQ635" s="2178"/>
      <c r="BR635" s="2017"/>
      <c r="BS635" s="2179">
        <f>SUM(BS610:BW634)</f>
        <v>24</v>
      </c>
      <c r="BT635" s="2179"/>
      <c r="BU635" s="2179"/>
      <c r="BV635" s="2179"/>
      <c r="BW635" s="2179"/>
      <c r="BX635" s="2179">
        <f>SUM(BX610:CB634)</f>
        <v>25</v>
      </c>
      <c r="BY635" s="2179"/>
      <c r="BZ635" s="2179"/>
      <c r="CA635" s="2179"/>
      <c r="CB635" s="2179"/>
      <c r="CC635" s="2179">
        <f>SUM(CC610:CG634)</f>
        <v>0</v>
      </c>
      <c r="CD635" s="2179"/>
      <c r="CE635" s="2179"/>
      <c r="CF635" s="2179"/>
      <c r="CG635" s="2179"/>
      <c r="CH635" s="2179">
        <f>SUM(CH610:CL634)</f>
        <v>0</v>
      </c>
      <c r="CI635" s="2179"/>
      <c r="CJ635" s="2179"/>
      <c r="CK635" s="2179"/>
      <c r="CL635" s="2179"/>
      <c r="CM635" s="2179">
        <f>SUM(CM610:CQ634)</f>
        <v>0</v>
      </c>
      <c r="CN635" s="2179"/>
      <c r="CO635" s="2179"/>
      <c r="CP635" s="2179"/>
      <c r="CQ635" s="2179"/>
      <c r="CR635" s="697"/>
      <c r="CS635" s="2179">
        <f>SUM(CS610:CW634)</f>
        <v>18</v>
      </c>
      <c r="CT635" s="2179"/>
      <c r="CU635" s="2179"/>
      <c r="CV635" s="2179"/>
      <c r="CW635" s="2179"/>
      <c r="CX635" s="2179">
        <f>SUM(CX610:DB634)</f>
        <v>10</v>
      </c>
      <c r="CY635" s="2179"/>
      <c r="CZ635" s="2179"/>
      <c r="DA635" s="2179"/>
      <c r="DB635" s="2179"/>
      <c r="DC635" s="2179">
        <f>SUM(DC610:DG634)</f>
        <v>6</v>
      </c>
      <c r="DD635" s="2179"/>
      <c r="DE635" s="2179"/>
      <c r="DF635" s="2179"/>
      <c r="DG635" s="2179"/>
      <c r="DH635" s="2179">
        <f>SUM(DH610:DL634)</f>
        <v>0</v>
      </c>
      <c r="DI635" s="2179"/>
      <c r="DJ635" s="2179"/>
      <c r="DK635" s="2179"/>
      <c r="DL635" s="2179"/>
      <c r="DM635" s="2179">
        <f>SUM(DM610:DQ634)</f>
        <v>0</v>
      </c>
      <c r="DN635" s="2179"/>
      <c r="DO635" s="2179"/>
      <c r="DP635" s="2179"/>
      <c r="DQ635" s="2179"/>
      <c r="DR635" s="2179">
        <f>SUM(DR610:DV634)</f>
        <v>0</v>
      </c>
      <c r="DS635" s="2179"/>
      <c r="DT635" s="2179"/>
      <c r="DU635" s="2179"/>
      <c r="DV635" s="2179"/>
      <c r="DX635" s="2179">
        <f>SUM(DX610:EB634)</f>
        <v>753</v>
      </c>
      <c r="DY635" s="2179"/>
      <c r="DZ635" s="2179"/>
      <c r="EA635" s="2179"/>
      <c r="EB635" s="2179"/>
      <c r="EC635" s="2179">
        <f>SUM(EC610:EG634)</f>
        <v>3535</v>
      </c>
      <c r="ED635" s="2179"/>
      <c r="EE635" s="2179"/>
      <c r="EF635" s="2179"/>
      <c r="EG635" s="2179"/>
      <c r="EH635" s="2179">
        <f>SUM(EH610:EL634)</f>
        <v>2702</v>
      </c>
      <c r="EI635" s="2179"/>
      <c r="EJ635" s="2179"/>
      <c r="EK635" s="2179"/>
      <c r="EL635" s="2179"/>
      <c r="EM635" s="2179">
        <f>SUM(EM610:EQ634)</f>
        <v>0</v>
      </c>
      <c r="EN635" s="2179"/>
      <c r="EO635" s="2179"/>
      <c r="EP635" s="2179"/>
      <c r="EQ635" s="2179"/>
      <c r="ER635" s="2179">
        <f>SUM(ER610:EV634)</f>
        <v>0</v>
      </c>
      <c r="ES635" s="2179"/>
      <c r="ET635" s="2179"/>
      <c r="EU635" s="2179"/>
      <c r="EV635" s="2179"/>
      <c r="EW635" s="2179">
        <f>SUM(EW610:FA634)</f>
        <v>0</v>
      </c>
      <c r="EX635" s="2179"/>
      <c r="EY635" s="2179"/>
      <c r="EZ635" s="2179"/>
      <c r="FA635" s="2179"/>
    </row>
    <row r="636" spans="1:157" s="1821" customFormat="1" ht="12.75">
      <c r="B636" s="2553"/>
      <c r="C636" s="2223"/>
      <c r="D636" s="2223"/>
      <c r="E636" s="2223"/>
      <c r="F636" s="2223"/>
      <c r="G636" s="2223"/>
      <c r="H636" s="2223"/>
      <c r="I636" s="2223"/>
      <c r="J636" s="2223"/>
      <c r="K636" s="2223"/>
      <c r="L636" s="2223"/>
      <c r="M636" s="2223"/>
      <c r="N636" s="2552"/>
      <c r="O636" s="2253"/>
      <c r="P636" s="2254"/>
      <c r="Q636" s="2255"/>
      <c r="R636" s="2253"/>
      <c r="S636" s="2254"/>
      <c r="T636" s="2255"/>
      <c r="U636" s="2558"/>
      <c r="V636" s="2558"/>
      <c r="W636" s="2559"/>
      <c r="X636" s="2253"/>
      <c r="Y636" s="2254"/>
      <c r="Z636" s="2254"/>
      <c r="AA636" s="2254"/>
      <c r="AB636" s="2255"/>
      <c r="AC636" s="2417"/>
      <c r="AD636" s="2418"/>
      <c r="AE636" s="2419"/>
      <c r="AF636" s="2253"/>
      <c r="AG636" s="2254"/>
      <c r="AH636" s="2254"/>
      <c r="AI636" s="2254"/>
      <c r="AJ636" s="2255"/>
      <c r="AK636" s="2406"/>
      <c r="AL636" s="2407"/>
      <c r="AM636" s="2407"/>
      <c r="AN636" s="2408"/>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6">
        <f>BN635+BS635+BX635+CC635+CH635+CM635</f>
        <v>67</v>
      </c>
      <c r="CN636" s="2178"/>
      <c r="CO636" s="2178"/>
      <c r="CP636" s="2178"/>
      <c r="CQ636" s="2017"/>
      <c r="CR636" s="697"/>
      <c r="CS636" s="181"/>
      <c r="CT636" s="181"/>
      <c r="CU636" s="181"/>
      <c r="CV636" s="181"/>
      <c r="CW636" s="181"/>
      <c r="CX636" s="181"/>
      <c r="CY636" s="181"/>
      <c r="CZ636" s="181"/>
      <c r="DA636" s="181"/>
      <c r="DB636" s="181"/>
      <c r="DC636" s="181"/>
      <c r="DD636" s="181"/>
      <c r="DE636" s="181"/>
      <c r="DF636" s="181"/>
    </row>
    <row r="637" spans="1:157" ht="12.75">
      <c r="B637" s="83" t="s">
        <v>117</v>
      </c>
      <c r="C637" s="2159" t="s">
        <v>2635</v>
      </c>
      <c r="D637" s="2027"/>
      <c r="E637" s="2027"/>
      <c r="F637" s="2027"/>
      <c r="G637" s="2027"/>
      <c r="H637" s="2027"/>
      <c r="I637" s="2027"/>
      <c r="J637" s="2027"/>
      <c r="K637" s="2027"/>
      <c r="L637" s="2027"/>
      <c r="M637" s="2027"/>
      <c r="N637" s="2410"/>
      <c r="O637" s="2368">
        <v>240</v>
      </c>
      <c r="P637" s="2369"/>
      <c r="Q637" s="2370"/>
      <c r="R637" s="2153">
        <v>240</v>
      </c>
      <c r="S637" s="2154"/>
      <c r="T637" s="2155"/>
      <c r="U637" s="2380">
        <v>4.4999999999999998E-2</v>
      </c>
      <c r="V637" s="2381"/>
      <c r="W637" s="2382"/>
      <c r="X637" s="2303" t="s">
        <v>2152</v>
      </c>
      <c r="Y637" s="2549"/>
      <c r="Z637" s="2549"/>
      <c r="AA637" s="2549"/>
      <c r="AB637" s="2550"/>
      <c r="AC637" s="2128">
        <v>1</v>
      </c>
      <c r="AD637" s="2129"/>
      <c r="AE637" s="2130"/>
      <c r="AF637" s="2256">
        <f>[9]Rent!$N$44</f>
        <v>139688.98226936773</v>
      </c>
      <c r="AG637" s="2257"/>
      <c r="AH637" s="2257"/>
      <c r="AI637" s="2257"/>
      <c r="AJ637" s="2258"/>
      <c r="AK637" s="2365"/>
      <c r="AL637" s="2366"/>
      <c r="AM637" s="2366"/>
      <c r="AN637" s="2367"/>
      <c r="AO637" s="2131">
        <f>[9]Summary!$B$6</f>
        <v>1840000</v>
      </c>
      <c r="AP637" s="2131"/>
      <c r="AQ637" s="2131"/>
      <c r="AR637" s="2131"/>
      <c r="AS637" s="2131"/>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18</v>
      </c>
      <c r="BS637" s="58"/>
      <c r="BT637" s="58"/>
      <c r="BU637" s="58"/>
      <c r="BV637" s="58"/>
      <c r="BW637" s="1470">
        <f>BS635*1</f>
        <v>24</v>
      </c>
      <c r="BX637" s="58"/>
      <c r="BY637" s="58"/>
      <c r="BZ637" s="58"/>
      <c r="CA637" s="58"/>
      <c r="CB637" s="1470">
        <f>BX635*2</f>
        <v>50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92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59" t="s">
        <v>2617</v>
      </c>
      <c r="D638" s="2027"/>
      <c r="E638" s="2027"/>
      <c r="F638" s="2027"/>
      <c r="G638" s="2027"/>
      <c r="H638" s="2027"/>
      <c r="I638" s="2027"/>
      <c r="J638" s="2027"/>
      <c r="K638" s="2027"/>
      <c r="L638" s="2027"/>
      <c r="M638" s="2027"/>
      <c r="N638" s="2410"/>
      <c r="O638" s="2368">
        <v>660</v>
      </c>
      <c r="P638" s="2369"/>
      <c r="Q638" s="2370"/>
      <c r="R638" s="2153">
        <v>660</v>
      </c>
      <c r="S638" s="2154"/>
      <c r="T638" s="2155"/>
      <c r="U638" s="2380">
        <v>0.03</v>
      </c>
      <c r="V638" s="2381"/>
      <c r="W638" s="2382"/>
      <c r="X638" s="2303" t="s">
        <v>490</v>
      </c>
      <c r="Y638" s="2549"/>
      <c r="Z638" s="2549"/>
      <c r="AA638" s="2549"/>
      <c r="AB638" s="2550"/>
      <c r="AC638" s="2128"/>
      <c r="AD638" s="2129"/>
      <c r="AE638" s="2130"/>
      <c r="AF638" s="2256"/>
      <c r="AG638" s="2257"/>
      <c r="AH638" s="2257"/>
      <c r="AI638" s="2257"/>
      <c r="AJ638" s="2258"/>
      <c r="AK638" s="2365"/>
      <c r="AL638" s="2366"/>
      <c r="AM638" s="2366"/>
      <c r="AN638" s="2367"/>
      <c r="AO638" s="2131">
        <v>700000</v>
      </c>
      <c r="AP638" s="2131"/>
      <c r="AQ638" s="2131"/>
      <c r="AR638" s="2131"/>
      <c r="AS638" s="213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8">
        <f t="shared" ref="DX638:DX662" si="22">DX610*(BN610/$BN$635)</f>
        <v>180.55555555555554</v>
      </c>
      <c r="DY638" s="2548"/>
      <c r="DZ638" s="2548"/>
      <c r="EA638" s="2548"/>
      <c r="EB638" s="2548"/>
      <c r="EC638" s="2548" t="e">
        <f t="shared" ref="EC638:EC662" si="23">EC610*(BS610/$BS$635)</f>
        <v>#VALUE!</v>
      </c>
      <c r="ED638" s="2548"/>
      <c r="EE638" s="2548"/>
      <c r="EF638" s="2548"/>
      <c r="EG638" s="2548"/>
      <c r="EH638" s="2548" t="e">
        <f t="shared" ref="EH638:EH662" si="24">EH610*(BX610/$BX$635)</f>
        <v>#VALUE!</v>
      </c>
      <c r="EI638" s="2548"/>
      <c r="EJ638" s="2548"/>
      <c r="EK638" s="2548"/>
      <c r="EL638" s="2548"/>
      <c r="EM638" s="2548" t="e">
        <f t="shared" ref="EM638:EM662" si="25">EM610*(CC610/$CC$635)</f>
        <v>#VALUE!</v>
      </c>
      <c r="EN638" s="2548"/>
      <c r="EO638" s="2548"/>
      <c r="EP638" s="2548"/>
      <c r="EQ638" s="2548"/>
      <c r="ER638" s="2548" t="e">
        <f t="shared" ref="ER638:ER662" si="26">ER610*(CH610/$CH$635)</f>
        <v>#VALUE!</v>
      </c>
      <c r="ES638" s="2548"/>
      <c r="ET638" s="2548"/>
      <c r="EU638" s="2548"/>
      <c r="EV638" s="2548"/>
      <c r="EW638" s="2548" t="e">
        <f t="shared" ref="EW638:EW662" si="27">EW610*(CM610/$CM$635)</f>
        <v>#VALUE!</v>
      </c>
      <c r="EX638" s="2548"/>
      <c r="EY638" s="2548"/>
      <c r="EZ638" s="2548"/>
      <c r="FA638" s="2548"/>
    </row>
    <row r="639" spans="1:157" ht="12.75" customHeight="1">
      <c r="B639" s="84" t="s">
        <v>124</v>
      </c>
      <c r="C639" s="2159" t="s">
        <v>2636</v>
      </c>
      <c r="D639" s="2027"/>
      <c r="E639" s="2027"/>
      <c r="F639" s="2027"/>
      <c r="G639" s="2027"/>
      <c r="H639" s="2027"/>
      <c r="I639" s="2027"/>
      <c r="J639" s="2027"/>
      <c r="K639" s="2027"/>
      <c r="L639" s="2027"/>
      <c r="M639" s="2027"/>
      <c r="N639" s="2410"/>
      <c r="O639" s="2368">
        <v>660</v>
      </c>
      <c r="P639" s="2369"/>
      <c r="Q639" s="2370"/>
      <c r="R639" s="2153">
        <v>660</v>
      </c>
      <c r="S639" s="2154"/>
      <c r="T639" s="2155"/>
      <c r="U639" s="2380">
        <v>0.03</v>
      </c>
      <c r="V639" s="2381"/>
      <c r="W639" s="2382"/>
      <c r="X639" s="2303" t="s">
        <v>490</v>
      </c>
      <c r="Y639" s="2549"/>
      <c r="Z639" s="2549"/>
      <c r="AA639" s="2549"/>
      <c r="AB639" s="2550"/>
      <c r="AC639" s="2128"/>
      <c r="AD639" s="2129"/>
      <c r="AE639" s="2130"/>
      <c r="AF639" s="2256"/>
      <c r="AG639" s="2257"/>
      <c r="AH639" s="2257"/>
      <c r="AI639" s="2257"/>
      <c r="AJ639" s="2258"/>
      <c r="AK639" s="2365"/>
      <c r="AL639" s="2366"/>
      <c r="AM639" s="2366"/>
      <c r="AN639" s="2367"/>
      <c r="AO639" s="2131">
        <v>6431434</v>
      </c>
      <c r="AP639" s="2131"/>
      <c r="AQ639" s="2131"/>
      <c r="AR639" s="2131"/>
      <c r="AS639" s="213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8">
        <f t="shared" si="22"/>
        <v>139.72222222222223</v>
      </c>
      <c r="DY639" s="2548"/>
      <c r="DZ639" s="2548"/>
      <c r="EA639" s="2548"/>
      <c r="EB639" s="2548"/>
      <c r="EC639" s="2548" t="e">
        <f t="shared" si="23"/>
        <v>#VALUE!</v>
      </c>
      <c r="ED639" s="2548"/>
      <c r="EE639" s="2548"/>
      <c r="EF639" s="2548"/>
      <c r="EG639" s="2548"/>
      <c r="EH639" s="2548" t="e">
        <f t="shared" si="24"/>
        <v>#VALUE!</v>
      </c>
      <c r="EI639" s="2548"/>
      <c r="EJ639" s="2548"/>
      <c r="EK639" s="2548"/>
      <c r="EL639" s="2548"/>
      <c r="EM639" s="2548" t="e">
        <f t="shared" si="25"/>
        <v>#VALUE!</v>
      </c>
      <c r="EN639" s="2548"/>
      <c r="EO639" s="2548"/>
      <c r="EP639" s="2548"/>
      <c r="EQ639" s="2548"/>
      <c r="ER639" s="2548" t="e">
        <f t="shared" si="26"/>
        <v>#VALUE!</v>
      </c>
      <c r="ES639" s="2548"/>
      <c r="ET639" s="2548"/>
      <c r="EU639" s="2548"/>
      <c r="EV639" s="2548"/>
      <c r="EW639" s="2548" t="e">
        <f t="shared" si="27"/>
        <v>#VALUE!</v>
      </c>
      <c r="EX639" s="2548"/>
      <c r="EY639" s="2548"/>
      <c r="EZ639" s="2548"/>
      <c r="FA639" s="2548"/>
    </row>
    <row r="640" spans="1:157" ht="12.75">
      <c r="B640" s="84" t="s">
        <v>616</v>
      </c>
      <c r="C640" s="2159" t="s">
        <v>2623</v>
      </c>
      <c r="D640" s="2027"/>
      <c r="E640" s="2027"/>
      <c r="F640" s="2027"/>
      <c r="G640" s="2027"/>
      <c r="H640" s="2027"/>
      <c r="I640" s="2027"/>
      <c r="J640" s="2027"/>
      <c r="K640" s="2027"/>
      <c r="L640" s="2027"/>
      <c r="M640" s="2027"/>
      <c r="N640" s="2410"/>
      <c r="O640" s="2368">
        <v>660</v>
      </c>
      <c r="P640" s="2369"/>
      <c r="Q640" s="2370"/>
      <c r="R640" s="2153">
        <v>660</v>
      </c>
      <c r="S640" s="2154"/>
      <c r="T640" s="2155"/>
      <c r="U640" s="2380">
        <v>0.03</v>
      </c>
      <c r="V640" s="2381"/>
      <c r="W640" s="2382"/>
      <c r="X640" s="2303" t="s">
        <v>490</v>
      </c>
      <c r="Y640" s="2549"/>
      <c r="Z640" s="2549"/>
      <c r="AA640" s="2549"/>
      <c r="AB640" s="2550"/>
      <c r="AC640" s="2128"/>
      <c r="AD640" s="2129"/>
      <c r="AE640" s="2130"/>
      <c r="AF640" s="2256"/>
      <c r="AG640" s="2257"/>
      <c r="AH640" s="2257"/>
      <c r="AI640" s="2257"/>
      <c r="AJ640" s="2258"/>
      <c r="AK640" s="2365"/>
      <c r="AL640" s="2366"/>
      <c r="AM640" s="2366"/>
      <c r="AN640" s="2367"/>
      <c r="AO640" s="2131">
        <v>400000</v>
      </c>
      <c r="AP640" s="2131"/>
      <c r="AQ640" s="2131"/>
      <c r="AR640" s="2131"/>
      <c r="AS640" s="2131"/>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1</v>
      </c>
      <c r="BY640" s="2009"/>
      <c r="BZ640" s="2009"/>
      <c r="CA640" s="2009"/>
      <c r="CB640" s="2009"/>
      <c r="CC640" s="2009">
        <f>IF(J772="3 Bedrooms",O772,0)</f>
        <v>0</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548" t="e">
        <f t="shared" si="22"/>
        <v>#VALUE!</v>
      </c>
      <c r="DY640" s="2548"/>
      <c r="DZ640" s="2548"/>
      <c r="EA640" s="2548"/>
      <c r="EB640" s="2548"/>
      <c r="EC640" s="2548">
        <f t="shared" si="23"/>
        <v>57.291666666666671</v>
      </c>
      <c r="ED640" s="2548"/>
      <c r="EE640" s="2548"/>
      <c r="EF640" s="2548"/>
      <c r="EG640" s="2548"/>
      <c r="EH640" s="2548" t="e">
        <f t="shared" si="24"/>
        <v>#VALUE!</v>
      </c>
      <c r="EI640" s="2548"/>
      <c r="EJ640" s="2548"/>
      <c r="EK640" s="2548"/>
      <c r="EL640" s="2548"/>
      <c r="EM640" s="2548" t="e">
        <f t="shared" si="25"/>
        <v>#VALUE!</v>
      </c>
      <c r="EN640" s="2548"/>
      <c r="EO640" s="2548"/>
      <c r="EP640" s="2548"/>
      <c r="EQ640" s="2548"/>
      <c r="ER640" s="2548" t="e">
        <f t="shared" si="26"/>
        <v>#VALUE!</v>
      </c>
      <c r="ES640" s="2548"/>
      <c r="ET640" s="2548"/>
      <c r="EU640" s="2548"/>
      <c r="EV640" s="2548"/>
      <c r="EW640" s="2548" t="e">
        <f t="shared" si="27"/>
        <v>#VALUE!</v>
      </c>
      <c r="EX640" s="2548"/>
      <c r="EY640" s="2548"/>
      <c r="EZ640" s="2548"/>
      <c r="FA640" s="2548"/>
    </row>
    <row r="641" spans="1:157" ht="12.75">
      <c r="B641" s="84" t="s">
        <v>821</v>
      </c>
      <c r="C641" s="2159" t="s">
        <v>2127</v>
      </c>
      <c r="D641" s="2027"/>
      <c r="E641" s="2027"/>
      <c r="F641" s="2027"/>
      <c r="G641" s="2027"/>
      <c r="H641" s="2027"/>
      <c r="I641" s="2027"/>
      <c r="J641" s="2027"/>
      <c r="K641" s="2027"/>
      <c r="L641" s="2027"/>
      <c r="M641" s="2027"/>
      <c r="N641" s="2410"/>
      <c r="O641" s="2368"/>
      <c r="P641" s="2369"/>
      <c r="Q641" s="2370"/>
      <c r="R641" s="2153"/>
      <c r="S641" s="2154"/>
      <c r="T641" s="2155"/>
      <c r="U641" s="2380"/>
      <c r="V641" s="2381"/>
      <c r="W641" s="2382"/>
      <c r="X641" s="2303" t="s">
        <v>490</v>
      </c>
      <c r="Y641" s="2549"/>
      <c r="Z641" s="2549"/>
      <c r="AA641" s="2549"/>
      <c r="AB641" s="2550"/>
      <c r="AC641" s="2128"/>
      <c r="AD641" s="2129"/>
      <c r="AE641" s="2130"/>
      <c r="AF641" s="2256"/>
      <c r="AG641" s="2257"/>
      <c r="AH641" s="2257"/>
      <c r="AI641" s="2257"/>
      <c r="AJ641" s="2258"/>
      <c r="AK641" s="2365"/>
      <c r="AL641" s="2366"/>
      <c r="AM641" s="2366"/>
      <c r="AN641" s="2367"/>
      <c r="AO641" s="2131">
        <f>[9]Summary!$B$13</f>
        <v>1987338.955094527</v>
      </c>
      <c r="AP641" s="2131"/>
      <c r="AQ641" s="2131"/>
      <c r="AR641" s="2131"/>
      <c r="AS641" s="213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548" t="e">
        <f t="shared" si="22"/>
        <v>#VALUE!</v>
      </c>
      <c r="DY641" s="2548"/>
      <c r="DZ641" s="2548"/>
      <c r="EA641" s="2548"/>
      <c r="EB641" s="2548"/>
      <c r="EC641" s="2548">
        <f t="shared" si="23"/>
        <v>112.5</v>
      </c>
      <c r="ED641" s="2548"/>
      <c r="EE641" s="2548"/>
      <c r="EF641" s="2548"/>
      <c r="EG641" s="2548"/>
      <c r="EH641" s="2548" t="e">
        <f t="shared" si="24"/>
        <v>#VALUE!</v>
      </c>
      <c r="EI641" s="2548"/>
      <c r="EJ641" s="2548"/>
      <c r="EK641" s="2548"/>
      <c r="EL641" s="2548"/>
      <c r="EM641" s="2548" t="e">
        <f t="shared" si="25"/>
        <v>#VALUE!</v>
      </c>
      <c r="EN641" s="2548"/>
      <c r="EO641" s="2548"/>
      <c r="EP641" s="2548"/>
      <c r="EQ641" s="2548"/>
      <c r="ER641" s="2548" t="e">
        <f t="shared" si="26"/>
        <v>#VALUE!</v>
      </c>
      <c r="ES641" s="2548"/>
      <c r="ET641" s="2548"/>
      <c r="EU641" s="2548"/>
      <c r="EV641" s="2548"/>
      <c r="EW641" s="2548" t="e">
        <f t="shared" si="27"/>
        <v>#VALUE!</v>
      </c>
      <c r="EX641" s="2548"/>
      <c r="EY641" s="2548"/>
      <c r="EZ641" s="2548"/>
      <c r="FA641" s="2548"/>
    </row>
    <row r="642" spans="1:157" ht="12.75">
      <c r="B642" s="84" t="s">
        <v>619</v>
      </c>
      <c r="C642" s="2159" t="s">
        <v>2637</v>
      </c>
      <c r="D642" s="2027"/>
      <c r="E642" s="2027"/>
      <c r="F642" s="2027"/>
      <c r="G642" s="2027"/>
      <c r="H642" s="2027"/>
      <c r="I642" s="2027"/>
      <c r="J642" s="2027"/>
      <c r="K642" s="2027"/>
      <c r="L642" s="2027"/>
      <c r="M642" s="2027"/>
      <c r="N642" s="2410"/>
      <c r="O642" s="2368"/>
      <c r="P642" s="2369"/>
      <c r="Q642" s="2370"/>
      <c r="R642" s="2153"/>
      <c r="S642" s="2154"/>
      <c r="T642" s="2155"/>
      <c r="U642" s="2380"/>
      <c r="V642" s="2381"/>
      <c r="W642" s="2382"/>
      <c r="X642" s="2303" t="s">
        <v>490</v>
      </c>
      <c r="Y642" s="2549"/>
      <c r="Z642" s="2549"/>
      <c r="AA642" s="2549"/>
      <c r="AB642" s="2550"/>
      <c r="AC642" s="2128"/>
      <c r="AD642" s="2129"/>
      <c r="AE642" s="2130"/>
      <c r="AF642" s="2256"/>
      <c r="AG642" s="2257"/>
      <c r="AH642" s="2257"/>
      <c r="AI642" s="2257"/>
      <c r="AJ642" s="2258"/>
      <c r="AK642" s="2365"/>
      <c r="AL642" s="2366"/>
      <c r="AM642" s="2366"/>
      <c r="AN642" s="2367"/>
      <c r="AO642" s="2131">
        <f>[9]Summary!$B$14</f>
        <v>36098.333333333328</v>
      </c>
      <c r="AP642" s="2131"/>
      <c r="AQ642" s="2131"/>
      <c r="AR642" s="2131"/>
      <c r="AS642" s="21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05"/>
      <c r="CV642" s="58"/>
      <c r="CW642" s="58"/>
      <c r="CX642" s="58"/>
      <c r="CY642" s="58"/>
      <c r="CZ642" s="58"/>
      <c r="DA642" s="58"/>
      <c r="DB642" s="58"/>
      <c r="DC642" s="58"/>
      <c r="DD642" s="58"/>
      <c r="DE642" s="58"/>
      <c r="DF642" s="58"/>
      <c r="DX642" s="2548" t="e">
        <f t="shared" si="22"/>
        <v>#VALUE!</v>
      </c>
      <c r="DY642" s="2548"/>
      <c r="DZ642" s="2548"/>
      <c r="EA642" s="2548"/>
      <c r="EB642" s="2548"/>
      <c r="EC642" s="2548">
        <f t="shared" si="23"/>
        <v>60.25</v>
      </c>
      <c r="ED642" s="2548"/>
      <c r="EE642" s="2548"/>
      <c r="EF642" s="2548"/>
      <c r="EG642" s="2548"/>
      <c r="EH642" s="2548" t="e">
        <f t="shared" si="24"/>
        <v>#VALUE!</v>
      </c>
      <c r="EI642" s="2548"/>
      <c r="EJ642" s="2548"/>
      <c r="EK642" s="2548"/>
      <c r="EL642" s="2548"/>
      <c r="EM642" s="2548" t="e">
        <f t="shared" si="25"/>
        <v>#VALUE!</v>
      </c>
      <c r="EN642" s="2548"/>
      <c r="EO642" s="2548"/>
      <c r="EP642" s="2548"/>
      <c r="EQ642" s="2548"/>
      <c r="ER642" s="2548" t="e">
        <f t="shared" si="26"/>
        <v>#VALUE!</v>
      </c>
      <c r="ES642" s="2548"/>
      <c r="ET642" s="2548"/>
      <c r="EU642" s="2548"/>
      <c r="EV642" s="2548"/>
      <c r="EW642" s="2548" t="e">
        <f t="shared" si="27"/>
        <v>#VALUE!</v>
      </c>
      <c r="EX642" s="2548"/>
      <c r="EY642" s="2548"/>
      <c r="EZ642" s="2548"/>
      <c r="FA642" s="2548"/>
    </row>
    <row r="643" spans="1:157" ht="12.75">
      <c r="B643" s="84" t="s">
        <v>487</v>
      </c>
      <c r="C643" s="2159"/>
      <c r="D643" s="2027"/>
      <c r="E643" s="2027"/>
      <c r="F643" s="2027"/>
      <c r="G643" s="2027"/>
      <c r="H643" s="2027"/>
      <c r="I643" s="2027"/>
      <c r="J643" s="2027"/>
      <c r="K643" s="2027"/>
      <c r="L643" s="2027"/>
      <c r="M643" s="2027"/>
      <c r="N643" s="2410"/>
      <c r="O643" s="2368"/>
      <c r="P643" s="2369"/>
      <c r="Q643" s="2370"/>
      <c r="R643" s="2153"/>
      <c r="S643" s="2154"/>
      <c r="T643" s="2155"/>
      <c r="U643" s="2380"/>
      <c r="V643" s="2381"/>
      <c r="W643" s="2382"/>
      <c r="X643" s="2303" t="s">
        <v>1384</v>
      </c>
      <c r="Y643" s="2549"/>
      <c r="Z643" s="2549"/>
      <c r="AA643" s="2549"/>
      <c r="AB643" s="2550"/>
      <c r="AC643" s="2128"/>
      <c r="AD643" s="2129"/>
      <c r="AE643" s="2130"/>
      <c r="AF643" s="2256"/>
      <c r="AG643" s="2257"/>
      <c r="AH643" s="2257"/>
      <c r="AI643" s="2257"/>
      <c r="AJ643" s="2258"/>
      <c r="AK643" s="2365"/>
      <c r="AL643" s="2366"/>
      <c r="AM643" s="2366"/>
      <c r="AN643" s="2367"/>
      <c r="AO643" s="2131">
        <v>0</v>
      </c>
      <c r="AP643" s="2131"/>
      <c r="AQ643" s="2131"/>
      <c r="AR643" s="2131"/>
      <c r="AS643" s="21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548" t="e">
        <f t="shared" si="22"/>
        <v>#VALUE!</v>
      </c>
      <c r="DY643" s="2548"/>
      <c r="DZ643" s="2548"/>
      <c r="EA643" s="2548"/>
      <c r="EB643" s="2548"/>
      <c r="EC643" s="2548">
        <f t="shared" si="23"/>
        <v>75.583333333333329</v>
      </c>
      <c r="ED643" s="2548"/>
      <c r="EE643" s="2548"/>
      <c r="EF643" s="2548"/>
      <c r="EG643" s="2548"/>
      <c r="EH643" s="2548" t="e">
        <f t="shared" si="24"/>
        <v>#VALUE!</v>
      </c>
      <c r="EI643" s="2548"/>
      <c r="EJ643" s="2548"/>
      <c r="EK643" s="2548"/>
      <c r="EL643" s="2548"/>
      <c r="EM643" s="2548" t="e">
        <f t="shared" si="25"/>
        <v>#VALUE!</v>
      </c>
      <c r="EN643" s="2548"/>
      <c r="EO643" s="2548"/>
      <c r="EP643" s="2548"/>
      <c r="EQ643" s="2548"/>
      <c r="ER643" s="2548" t="e">
        <f t="shared" si="26"/>
        <v>#VALUE!</v>
      </c>
      <c r="ES643" s="2548"/>
      <c r="ET643" s="2548"/>
      <c r="EU643" s="2548"/>
      <c r="EV643" s="2548"/>
      <c r="EW643" s="2548" t="e">
        <f t="shared" si="27"/>
        <v>#VALUE!</v>
      </c>
      <c r="EX643" s="2548"/>
      <c r="EY643" s="2548"/>
      <c r="EZ643" s="2548"/>
      <c r="FA643" s="2548"/>
    </row>
    <row r="644" spans="1:157" ht="12.75">
      <c r="B644" s="84" t="s">
        <v>488</v>
      </c>
      <c r="C644" s="2159" t="s">
        <v>2638</v>
      </c>
      <c r="D644" s="2027"/>
      <c r="E644" s="2027"/>
      <c r="F644" s="2027"/>
      <c r="G644" s="2027"/>
      <c r="H644" s="2027"/>
      <c r="I644" s="2027"/>
      <c r="J644" s="2027"/>
      <c r="K644" s="2027"/>
      <c r="L644" s="2027"/>
      <c r="M644" s="2027"/>
      <c r="N644" s="2410"/>
      <c r="O644" s="2368"/>
      <c r="P644" s="2369"/>
      <c r="Q644" s="2370"/>
      <c r="R644" s="2153"/>
      <c r="S644" s="2154"/>
      <c r="T644" s="2155"/>
      <c r="U644" s="2380"/>
      <c r="V644" s="2381"/>
      <c r="W644" s="2382"/>
      <c r="X644" s="2303" t="s">
        <v>1384</v>
      </c>
      <c r="Y644" s="2549"/>
      <c r="Z644" s="2549"/>
      <c r="AA644" s="2549"/>
      <c r="AB644" s="2550"/>
      <c r="AC644" s="2128"/>
      <c r="AD644" s="2129"/>
      <c r="AE644" s="2130"/>
      <c r="AF644" s="2256"/>
      <c r="AG644" s="2257"/>
      <c r="AH644" s="2257"/>
      <c r="AI644" s="2257"/>
      <c r="AJ644" s="2258"/>
      <c r="AK644" s="2365"/>
      <c r="AL644" s="2366"/>
      <c r="AM644" s="2366"/>
      <c r="AN644" s="2367"/>
      <c r="AO644" s="2131">
        <v>100</v>
      </c>
      <c r="AP644" s="2131"/>
      <c r="AQ644" s="2131"/>
      <c r="AR644" s="2131"/>
      <c r="AS644" s="21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06">
        <f>SUM(BS640:BW643)</f>
        <v>0</v>
      </c>
      <c r="BT644" s="2007"/>
      <c r="BU644" s="2007"/>
      <c r="BV644" s="2007"/>
      <c r="BW644" s="2008"/>
      <c r="BX644" s="2006">
        <f>SUM(BX640:CB643)</f>
        <v>1</v>
      </c>
      <c r="BY644" s="2007"/>
      <c r="BZ644" s="2007"/>
      <c r="CA644" s="2007"/>
      <c r="CB644" s="2008"/>
      <c r="CC644" s="2006">
        <f>SUM(CC640:CG643)</f>
        <v>0</v>
      </c>
      <c r="CD644" s="2007"/>
      <c r="CE644" s="2007"/>
      <c r="CF644" s="2007"/>
      <c r="CG644" s="2008"/>
      <c r="CH644" s="2006">
        <f>SUM(CH640:CL643)</f>
        <v>0</v>
      </c>
      <c r="CI644" s="2007"/>
      <c r="CJ644" s="2007"/>
      <c r="CK644" s="2007"/>
      <c r="CL644" s="2008"/>
      <c r="CM644" s="2006">
        <f>SUM(CM640:CQ643)</f>
        <v>0</v>
      </c>
      <c r="CN644" s="2007"/>
      <c r="CO644" s="2007"/>
      <c r="CP644" s="2007"/>
      <c r="CQ644" s="2008"/>
      <c r="CS644" s="1470">
        <f>BN644+BS644+BX644+CC644+CH644+CM644</f>
        <v>1</v>
      </c>
      <c r="CT644" s="134" t="s">
        <v>2388</v>
      </c>
      <c r="CU644" s="58"/>
      <c r="CV644" s="58"/>
      <c r="CW644" s="58"/>
      <c r="CX644" s="58"/>
      <c r="CY644" s="58"/>
      <c r="CZ644" s="58"/>
      <c r="DA644" s="58"/>
      <c r="DB644" s="58"/>
      <c r="DC644" s="58"/>
      <c r="DD644" s="58"/>
      <c r="DE644" s="58"/>
      <c r="DF644" s="58"/>
      <c r="DX644" s="2548" t="e">
        <f t="shared" si="22"/>
        <v>#VALUE!</v>
      </c>
      <c r="DY644" s="2548"/>
      <c r="DZ644" s="2548"/>
      <c r="EA644" s="2548"/>
      <c r="EB644" s="2548"/>
      <c r="EC644" s="2548">
        <f t="shared" si="23"/>
        <v>454.16666666666669</v>
      </c>
      <c r="ED644" s="2548"/>
      <c r="EE644" s="2548"/>
      <c r="EF644" s="2548"/>
      <c r="EG644" s="2548"/>
      <c r="EH644" s="2548" t="e">
        <f t="shared" si="24"/>
        <v>#VALUE!</v>
      </c>
      <c r="EI644" s="2548"/>
      <c r="EJ644" s="2548"/>
      <c r="EK644" s="2548"/>
      <c r="EL644" s="2548"/>
      <c r="EM644" s="2548" t="e">
        <f t="shared" si="25"/>
        <v>#VALUE!</v>
      </c>
      <c r="EN644" s="2548"/>
      <c r="EO644" s="2548"/>
      <c r="EP644" s="2548"/>
      <c r="EQ644" s="2548"/>
      <c r="ER644" s="2548" t="e">
        <f t="shared" si="26"/>
        <v>#VALUE!</v>
      </c>
      <c r="ES644" s="2548"/>
      <c r="ET644" s="2548"/>
      <c r="EU644" s="2548"/>
      <c r="EV644" s="2548"/>
      <c r="EW644" s="2548" t="e">
        <f t="shared" si="27"/>
        <v>#VALUE!</v>
      </c>
      <c r="EX644" s="2548"/>
      <c r="EY644" s="2548"/>
      <c r="EZ644" s="2548"/>
      <c r="FA644" s="2548"/>
    </row>
    <row r="645" spans="1:157" ht="12.75">
      <c r="B645" s="84" t="s">
        <v>494</v>
      </c>
      <c r="C645" s="2027"/>
      <c r="D645" s="2027"/>
      <c r="E645" s="2027"/>
      <c r="F645" s="2027"/>
      <c r="G645" s="2027"/>
      <c r="H645" s="2027"/>
      <c r="I645" s="2027"/>
      <c r="J645" s="2027"/>
      <c r="K645" s="2027"/>
      <c r="L645" s="2027"/>
      <c r="M645" s="2027"/>
      <c r="N645" s="2410"/>
      <c r="O645" s="2368"/>
      <c r="P645" s="2369"/>
      <c r="Q645" s="2370"/>
      <c r="R645" s="2153"/>
      <c r="S645" s="2154"/>
      <c r="T645" s="2155"/>
      <c r="U645" s="2380"/>
      <c r="V645" s="2381"/>
      <c r="W645" s="2382"/>
      <c r="X645" s="2303" t="s">
        <v>1384</v>
      </c>
      <c r="Y645" s="2549"/>
      <c r="Z645" s="2549"/>
      <c r="AA645" s="2549"/>
      <c r="AB645" s="2550"/>
      <c r="AC645" s="2128"/>
      <c r="AD645" s="2129"/>
      <c r="AE645" s="2130"/>
      <c r="AF645" s="2256"/>
      <c r="AG645" s="2257"/>
      <c r="AH645" s="2257"/>
      <c r="AI645" s="2257"/>
      <c r="AJ645" s="2258"/>
      <c r="AK645" s="2365"/>
      <c r="AL645" s="2366"/>
      <c r="AM645" s="2366"/>
      <c r="AN645" s="2367"/>
      <c r="AO645" s="2131"/>
      <c r="AP645" s="2131"/>
      <c r="AQ645" s="2131"/>
      <c r="AR645" s="2131"/>
      <c r="AS645" s="21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48" t="e">
        <f t="shared" si="22"/>
        <v>#VALUE!</v>
      </c>
      <c r="DY645" s="2548"/>
      <c r="DZ645" s="2548"/>
      <c r="EA645" s="2548"/>
      <c r="EB645" s="2548"/>
      <c r="EC645" s="2548" t="e">
        <f t="shared" si="23"/>
        <v>#VALUE!</v>
      </c>
      <c r="ED645" s="2548"/>
      <c r="EE645" s="2548"/>
      <c r="EF645" s="2548"/>
      <c r="EG645" s="2548"/>
      <c r="EH645" s="2548">
        <f t="shared" si="24"/>
        <v>72</v>
      </c>
      <c r="EI645" s="2548"/>
      <c r="EJ645" s="2548"/>
      <c r="EK645" s="2548"/>
      <c r="EL645" s="2548"/>
      <c r="EM645" s="2548" t="e">
        <f t="shared" si="25"/>
        <v>#VALUE!</v>
      </c>
      <c r="EN645" s="2548"/>
      <c r="EO645" s="2548"/>
      <c r="EP645" s="2548"/>
      <c r="EQ645" s="2548"/>
      <c r="ER645" s="2548" t="e">
        <f t="shared" si="26"/>
        <v>#VALUE!</v>
      </c>
      <c r="ES645" s="2548"/>
      <c r="ET645" s="2548"/>
      <c r="EU645" s="2548"/>
      <c r="EV645" s="2548"/>
      <c r="EW645" s="2548" t="e">
        <f t="shared" si="27"/>
        <v>#VALUE!</v>
      </c>
      <c r="EX645" s="2548"/>
      <c r="EY645" s="2548"/>
      <c r="EZ645" s="2548"/>
      <c r="FA645" s="2548"/>
    </row>
    <row r="646" spans="1:157" ht="12.75">
      <c r="B646" s="84" t="s">
        <v>681</v>
      </c>
      <c r="C646" s="2027"/>
      <c r="D646" s="2027"/>
      <c r="E646" s="2027"/>
      <c r="F646" s="2027"/>
      <c r="G646" s="2027"/>
      <c r="H646" s="2027"/>
      <c r="I646" s="2027"/>
      <c r="J646" s="2027"/>
      <c r="K646" s="2027"/>
      <c r="L646" s="2027"/>
      <c r="M646" s="2027"/>
      <c r="N646" s="2410"/>
      <c r="O646" s="2368"/>
      <c r="P646" s="2369"/>
      <c r="Q646" s="2370"/>
      <c r="R646" s="2153"/>
      <c r="S646" s="2154"/>
      <c r="T646" s="2155"/>
      <c r="U646" s="2380"/>
      <c r="V646" s="2381"/>
      <c r="W646" s="2382"/>
      <c r="X646" s="2303" t="s">
        <v>1384</v>
      </c>
      <c r="Y646" s="2549"/>
      <c r="Z646" s="2549"/>
      <c r="AA646" s="2549"/>
      <c r="AB646" s="2550"/>
      <c r="AC646" s="2128"/>
      <c r="AD646" s="2129"/>
      <c r="AE646" s="2130"/>
      <c r="AF646" s="2256"/>
      <c r="AG646" s="2257"/>
      <c r="AH646" s="2257"/>
      <c r="AI646" s="2257"/>
      <c r="AJ646" s="2258"/>
      <c r="AK646" s="2365"/>
      <c r="AL646" s="2366"/>
      <c r="AM646" s="2366"/>
      <c r="AN646" s="2367"/>
      <c r="AO646" s="2131"/>
      <c r="AP646" s="2131"/>
      <c r="AQ646" s="2131"/>
      <c r="AR646" s="2131"/>
      <c r="AS646" s="21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8" t="e">
        <f t="shared" si="22"/>
        <v>#VALUE!</v>
      </c>
      <c r="DY646" s="2548"/>
      <c r="DZ646" s="2548"/>
      <c r="EA646" s="2548"/>
      <c r="EB646" s="2548"/>
      <c r="EC646" s="2548" t="e">
        <f t="shared" si="23"/>
        <v>#VALUE!</v>
      </c>
      <c r="ED646" s="2548"/>
      <c r="EE646" s="2548"/>
      <c r="EF646" s="2548"/>
      <c r="EG646" s="2548"/>
      <c r="EH646" s="2548">
        <f t="shared" si="24"/>
        <v>261.83999999999997</v>
      </c>
      <c r="EI646" s="2548"/>
      <c r="EJ646" s="2548"/>
      <c r="EK646" s="2548"/>
      <c r="EL646" s="2548"/>
      <c r="EM646" s="2548" t="e">
        <f t="shared" si="25"/>
        <v>#VALUE!</v>
      </c>
      <c r="EN646" s="2548"/>
      <c r="EO646" s="2548"/>
      <c r="EP646" s="2548"/>
      <c r="EQ646" s="2548"/>
      <c r="ER646" s="2548" t="e">
        <f t="shared" si="26"/>
        <v>#VALUE!</v>
      </c>
      <c r="ES646" s="2548"/>
      <c r="ET646" s="2548"/>
      <c r="EU646" s="2548"/>
      <c r="EV646" s="2548"/>
      <c r="EW646" s="2548" t="e">
        <f t="shared" si="27"/>
        <v>#VALUE!</v>
      </c>
      <c r="EX646" s="2548"/>
      <c r="EY646" s="2548"/>
      <c r="EZ646" s="2548"/>
      <c r="FA646" s="2548"/>
    </row>
    <row r="647" spans="1:157" ht="12.75">
      <c r="B647" s="84" t="s">
        <v>372</v>
      </c>
      <c r="C647" s="2027"/>
      <c r="D647" s="2027"/>
      <c r="E647" s="2027"/>
      <c r="F647" s="2027"/>
      <c r="G647" s="2027"/>
      <c r="H647" s="2027"/>
      <c r="I647" s="2027"/>
      <c r="J647" s="2027"/>
      <c r="K647" s="2027"/>
      <c r="L647" s="2027"/>
      <c r="M647" s="2027"/>
      <c r="N647" s="2410"/>
      <c r="O647" s="2368"/>
      <c r="P647" s="2369"/>
      <c r="Q647" s="2370"/>
      <c r="R647" s="2153"/>
      <c r="S647" s="2154"/>
      <c r="T647" s="2155"/>
      <c r="U647" s="2380"/>
      <c r="V647" s="2381"/>
      <c r="W647" s="2382"/>
      <c r="X647" s="2303" t="s">
        <v>1384</v>
      </c>
      <c r="Y647" s="2549"/>
      <c r="Z647" s="2549"/>
      <c r="AA647" s="2549"/>
      <c r="AB647" s="2550"/>
      <c r="AC647" s="2128"/>
      <c r="AD647" s="2129"/>
      <c r="AE647" s="2130"/>
      <c r="AF647" s="2256"/>
      <c r="AG647" s="2257"/>
      <c r="AH647" s="2257"/>
      <c r="AI647" s="2257"/>
      <c r="AJ647" s="2258"/>
      <c r="AK647" s="2365"/>
      <c r="AL647" s="2366"/>
      <c r="AM647" s="2366"/>
      <c r="AN647" s="2367"/>
      <c r="AO647" s="2131"/>
      <c r="AP647" s="2131"/>
      <c r="AQ647" s="2131"/>
      <c r="AR647" s="2131"/>
      <c r="AS647" s="21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8" t="e">
        <f t="shared" si="22"/>
        <v>#VALUE!</v>
      </c>
      <c r="DY647" s="2548"/>
      <c r="DZ647" s="2548"/>
      <c r="EA647" s="2548"/>
      <c r="EB647" s="2548"/>
      <c r="EC647" s="2548" t="e">
        <f t="shared" si="23"/>
        <v>#VALUE!</v>
      </c>
      <c r="ED647" s="2548"/>
      <c r="EE647" s="2548"/>
      <c r="EF647" s="2548"/>
      <c r="EG647" s="2548"/>
      <c r="EH647" s="2548">
        <f t="shared" si="24"/>
        <v>681.72</v>
      </c>
      <c r="EI647" s="2548"/>
      <c r="EJ647" s="2548"/>
      <c r="EK647" s="2548"/>
      <c r="EL647" s="2548"/>
      <c r="EM647" s="2548" t="e">
        <f t="shared" si="25"/>
        <v>#VALUE!</v>
      </c>
      <c r="EN647" s="2548"/>
      <c r="EO647" s="2548"/>
      <c r="EP647" s="2548"/>
      <c r="EQ647" s="2548"/>
      <c r="ER647" s="2548" t="e">
        <f t="shared" si="26"/>
        <v>#VALUE!</v>
      </c>
      <c r="ES647" s="2548"/>
      <c r="ET647" s="2548"/>
      <c r="EU647" s="2548"/>
      <c r="EV647" s="2548"/>
      <c r="EW647" s="2548" t="e">
        <f t="shared" si="27"/>
        <v>#VALUE!</v>
      </c>
      <c r="EX647" s="2548"/>
      <c r="EY647" s="2548"/>
      <c r="EZ647" s="2548"/>
      <c r="FA647" s="2548"/>
    </row>
    <row r="648" spans="1:157" ht="12.75">
      <c r="B648" s="84" t="s">
        <v>373</v>
      </c>
      <c r="C648" s="2027"/>
      <c r="D648" s="2027"/>
      <c r="E648" s="2027"/>
      <c r="F648" s="2027"/>
      <c r="G648" s="2027"/>
      <c r="H648" s="2027"/>
      <c r="I648" s="2027"/>
      <c r="J648" s="2027"/>
      <c r="K648" s="2027"/>
      <c r="L648" s="2027"/>
      <c r="M648" s="2027"/>
      <c r="N648" s="2410"/>
      <c r="O648" s="2368"/>
      <c r="P648" s="2369"/>
      <c r="Q648" s="2370"/>
      <c r="R648" s="2153"/>
      <c r="S648" s="2154"/>
      <c r="T648" s="2155"/>
      <c r="U648" s="2380"/>
      <c r="V648" s="2381"/>
      <c r="W648" s="2382"/>
      <c r="X648" s="2303" t="s">
        <v>1384</v>
      </c>
      <c r="Y648" s="2549"/>
      <c r="Z648" s="2549"/>
      <c r="AA648" s="2549"/>
      <c r="AB648" s="2550"/>
      <c r="AC648" s="2128"/>
      <c r="AD648" s="2129"/>
      <c r="AE648" s="2130"/>
      <c r="AF648" s="2256"/>
      <c r="AG648" s="2257"/>
      <c r="AH648" s="2257"/>
      <c r="AI648" s="2257"/>
      <c r="AJ648" s="2258"/>
      <c r="AK648" s="2365"/>
      <c r="AL648" s="2366"/>
      <c r="AM648" s="2366"/>
      <c r="AN648" s="2367"/>
      <c r="AO648" s="2131"/>
      <c r="AP648" s="2131"/>
      <c r="AQ648" s="2131"/>
      <c r="AR648" s="2131"/>
      <c r="AS648" s="21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548" t="e">
        <f t="shared" si="22"/>
        <v>#VALUE!</v>
      </c>
      <c r="DY648" s="2548"/>
      <c r="DZ648" s="2548"/>
      <c r="EA648" s="2548"/>
      <c r="EB648" s="2548"/>
      <c r="EC648" s="2548" t="e">
        <f t="shared" si="23"/>
        <v>#VALUE!</v>
      </c>
      <c r="ED648" s="2548"/>
      <c r="EE648" s="2548"/>
      <c r="EF648" s="2548"/>
      <c r="EG648" s="2548"/>
      <c r="EH648" s="2548" t="e">
        <f t="shared" si="24"/>
        <v>#VALUE!</v>
      </c>
      <c r="EI648" s="2548"/>
      <c r="EJ648" s="2548"/>
      <c r="EK648" s="2548"/>
      <c r="EL648" s="2548"/>
      <c r="EM648" s="2548" t="e">
        <f t="shared" si="25"/>
        <v>#VALUE!</v>
      </c>
      <c r="EN648" s="2548"/>
      <c r="EO648" s="2548"/>
      <c r="EP648" s="2548"/>
      <c r="EQ648" s="2548"/>
      <c r="ER648" s="2548" t="e">
        <f t="shared" si="26"/>
        <v>#VALUE!</v>
      </c>
      <c r="ES648" s="2548"/>
      <c r="ET648" s="2548"/>
      <c r="EU648" s="2548"/>
      <c r="EV648" s="2548"/>
      <c r="EW648" s="2548" t="e">
        <f t="shared" si="27"/>
        <v>#VALUE!</v>
      </c>
      <c r="EX648" s="2548"/>
      <c r="EY648" s="2548"/>
      <c r="EZ648" s="2548"/>
      <c r="FA648" s="2548"/>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3">
        <f>SUM(AO637:AR648)</f>
        <v>11394971.288427861</v>
      </c>
      <c r="AP649" s="2134"/>
      <c r="AQ649" s="2134"/>
      <c r="AR649" s="2134"/>
      <c r="AS649" s="2135"/>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548" t="e">
        <f t="shared" si="22"/>
        <v>#VALUE!</v>
      </c>
      <c r="DY649" s="2548"/>
      <c r="DZ649" s="2548"/>
      <c r="EA649" s="2548"/>
      <c r="EB649" s="2548"/>
      <c r="EC649" s="2548" t="e">
        <f t="shared" si="23"/>
        <v>#VALUE!</v>
      </c>
      <c r="ED649" s="2548"/>
      <c r="EE649" s="2548"/>
      <c r="EF649" s="2548"/>
      <c r="EG649" s="2548"/>
      <c r="EH649" s="2548" t="e">
        <f t="shared" si="24"/>
        <v>#VALUE!</v>
      </c>
      <c r="EI649" s="2548"/>
      <c r="EJ649" s="2548"/>
      <c r="EK649" s="2548"/>
      <c r="EL649" s="2548"/>
      <c r="EM649" s="2548" t="e">
        <f t="shared" si="25"/>
        <v>#VALUE!</v>
      </c>
      <c r="EN649" s="2548"/>
      <c r="EO649" s="2548"/>
      <c r="EP649" s="2548"/>
      <c r="EQ649" s="2548"/>
      <c r="ER649" s="2548" t="e">
        <f t="shared" si="26"/>
        <v>#VALUE!</v>
      </c>
      <c r="ES649" s="2548"/>
      <c r="ET649" s="2548"/>
      <c r="EU649" s="2548"/>
      <c r="EV649" s="2548"/>
      <c r="EW649" s="2548" t="e">
        <f t="shared" si="27"/>
        <v>#VALUE!</v>
      </c>
      <c r="EX649" s="2548"/>
      <c r="EY649" s="2548"/>
      <c r="EZ649" s="2548"/>
      <c r="FA649" s="2548"/>
    </row>
    <row r="650" spans="1:157" ht="12.75"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29">
        <f>[9]Summary!$B$12-[9]Costs!$C$103</f>
        <v>23111856.101333678</v>
      </c>
      <c r="AP650" s="2030"/>
      <c r="AQ650" s="2030"/>
      <c r="AR650" s="2030"/>
      <c r="AS650" s="2031"/>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548" t="e">
        <f t="shared" si="22"/>
        <v>#VALUE!</v>
      </c>
      <c r="DY650" s="2548"/>
      <c r="DZ650" s="2548"/>
      <c r="EA650" s="2548"/>
      <c r="EB650" s="2548"/>
      <c r="EC650" s="2548" t="e">
        <f t="shared" si="23"/>
        <v>#VALUE!</v>
      </c>
      <c r="ED650" s="2548"/>
      <c r="EE650" s="2548"/>
      <c r="EF650" s="2548"/>
      <c r="EG650" s="2548"/>
      <c r="EH650" s="2548" t="e">
        <f t="shared" si="24"/>
        <v>#VALUE!</v>
      </c>
      <c r="EI650" s="2548"/>
      <c r="EJ650" s="2548"/>
      <c r="EK650" s="2548"/>
      <c r="EL650" s="2548"/>
      <c r="EM650" s="2548" t="e">
        <f t="shared" si="25"/>
        <v>#VALUE!</v>
      </c>
      <c r="EN650" s="2548"/>
      <c r="EO650" s="2548"/>
      <c r="EP650" s="2548"/>
      <c r="EQ650" s="2548"/>
      <c r="ER650" s="2548" t="e">
        <f t="shared" si="26"/>
        <v>#VALUE!</v>
      </c>
      <c r="ES650" s="2548"/>
      <c r="ET650" s="2548"/>
      <c r="EU650" s="2548"/>
      <c r="EV650" s="2548"/>
      <c r="EW650" s="2548" t="e">
        <f t="shared" si="27"/>
        <v>#VALUE!</v>
      </c>
      <c r="EX650" s="2548"/>
      <c r="EY650" s="2548"/>
      <c r="EZ650" s="2548"/>
      <c r="FA650" s="2548"/>
    </row>
    <row r="651" spans="1:157" ht="12.75" customHeight="1">
      <c r="B651" s="2247"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48"/>
      <c r="AO651" s="2133">
        <f>AO649+AO650</f>
        <v>34506827.389761537</v>
      </c>
      <c r="AP651" s="2134"/>
      <c r="AQ651" s="2134"/>
      <c r="AR651" s="2134"/>
      <c r="AS651" s="2135"/>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548" t="e">
        <f t="shared" si="22"/>
        <v>#VALUE!</v>
      </c>
      <c r="DY651" s="2548"/>
      <c r="DZ651" s="2548"/>
      <c r="EA651" s="2548"/>
      <c r="EB651" s="2548"/>
      <c r="EC651" s="2548" t="e">
        <f t="shared" si="23"/>
        <v>#VALUE!</v>
      </c>
      <c r="ED651" s="2548"/>
      <c r="EE651" s="2548"/>
      <c r="EF651" s="2548"/>
      <c r="EG651" s="2548"/>
      <c r="EH651" s="2548" t="e">
        <f t="shared" si="24"/>
        <v>#VALUE!</v>
      </c>
      <c r="EI651" s="2548"/>
      <c r="EJ651" s="2548"/>
      <c r="EK651" s="2548"/>
      <c r="EL651" s="2548"/>
      <c r="EM651" s="2548" t="e">
        <f t="shared" si="25"/>
        <v>#VALUE!</v>
      </c>
      <c r="EN651" s="2548"/>
      <c r="EO651" s="2548"/>
      <c r="EP651" s="2548"/>
      <c r="EQ651" s="2548"/>
      <c r="ER651" s="2548" t="e">
        <f t="shared" si="26"/>
        <v>#VALUE!</v>
      </c>
      <c r="ES651" s="2548"/>
      <c r="ET651" s="2548"/>
      <c r="EU651" s="2548"/>
      <c r="EV651" s="2548"/>
      <c r="EW651" s="2548" t="e">
        <f t="shared" si="27"/>
        <v>#VALUE!</v>
      </c>
      <c r="EX651" s="2548"/>
      <c r="EY651" s="2548"/>
      <c r="EZ651" s="2548"/>
      <c r="FA651" s="2548"/>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548" t="e">
        <f t="shared" si="22"/>
        <v>#VALUE!</v>
      </c>
      <c r="DY652" s="2548"/>
      <c r="DZ652" s="2548"/>
      <c r="EA652" s="2548"/>
      <c r="EB652" s="2548"/>
      <c r="EC652" s="2548" t="e">
        <f t="shared" si="23"/>
        <v>#VALUE!</v>
      </c>
      <c r="ED652" s="2548"/>
      <c r="EE652" s="2548"/>
      <c r="EF652" s="2548"/>
      <c r="EG652" s="2548"/>
      <c r="EH652" s="2548" t="e">
        <f t="shared" si="24"/>
        <v>#VALUE!</v>
      </c>
      <c r="EI652" s="2548"/>
      <c r="EJ652" s="2548"/>
      <c r="EK652" s="2548"/>
      <c r="EL652" s="2548"/>
      <c r="EM652" s="2548" t="e">
        <f t="shared" si="25"/>
        <v>#VALUE!</v>
      </c>
      <c r="EN652" s="2548"/>
      <c r="EO652" s="2548"/>
      <c r="EP652" s="2548"/>
      <c r="EQ652" s="2548"/>
      <c r="ER652" s="2548" t="e">
        <f t="shared" si="26"/>
        <v>#VALUE!</v>
      </c>
      <c r="ES652" s="2548"/>
      <c r="ET652" s="2548"/>
      <c r="EU652" s="2548"/>
      <c r="EV652" s="2548"/>
      <c r="EW652" s="2548" t="e">
        <f t="shared" si="27"/>
        <v>#VALUE!</v>
      </c>
      <c r="EX652" s="2548"/>
      <c r="EY652" s="2548"/>
      <c r="EZ652" s="2548"/>
      <c r="FA652" s="2548"/>
    </row>
    <row r="653" spans="1:157" ht="12.75">
      <c r="A653" s="87" t="s">
        <v>117</v>
      </c>
      <c r="B653" s="12" t="s">
        <v>496</v>
      </c>
      <c r="G653" s="2037" t="str">
        <f>C637</f>
        <v>Permanent Loan</v>
      </c>
      <c r="H653" s="2037"/>
      <c r="I653" s="2037"/>
      <c r="J653" s="2037"/>
      <c r="K653" s="2037"/>
      <c r="L653" s="2037"/>
      <c r="M653" s="2037"/>
      <c r="N653" s="2037"/>
      <c r="O653" s="2037"/>
      <c r="P653" s="2037"/>
      <c r="Q653" s="2037"/>
      <c r="R653" s="2037"/>
      <c r="S653" s="14"/>
      <c r="T653" s="87" t="s">
        <v>118</v>
      </c>
      <c r="U653" s="12" t="s">
        <v>496</v>
      </c>
      <c r="Z653" s="2037" t="str">
        <f>C638</f>
        <v>City of San Luis Obispo In-Lieu</v>
      </c>
      <c r="AA653" s="2037"/>
      <c r="AB653" s="2037"/>
      <c r="AC653" s="2037"/>
      <c r="AD653" s="2037"/>
      <c r="AE653" s="2037"/>
      <c r="AF653" s="2037"/>
      <c r="AG653" s="2037"/>
      <c r="AH653" s="2037"/>
      <c r="AI653" s="2037"/>
      <c r="AJ653" s="2037"/>
      <c r="AK653" s="2037"/>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548" t="e">
        <f t="shared" si="22"/>
        <v>#VALUE!</v>
      </c>
      <c r="DY653" s="2548"/>
      <c r="DZ653" s="2548"/>
      <c r="EA653" s="2548"/>
      <c r="EB653" s="2548"/>
      <c r="EC653" s="2548" t="e">
        <f t="shared" si="23"/>
        <v>#VALUE!</v>
      </c>
      <c r="ED653" s="2548"/>
      <c r="EE653" s="2548"/>
      <c r="EF653" s="2548"/>
      <c r="EG653" s="2548"/>
      <c r="EH653" s="2548" t="e">
        <f t="shared" si="24"/>
        <v>#VALUE!</v>
      </c>
      <c r="EI653" s="2548"/>
      <c r="EJ653" s="2548"/>
      <c r="EK653" s="2548"/>
      <c r="EL653" s="2548"/>
      <c r="EM653" s="2548" t="e">
        <f t="shared" si="25"/>
        <v>#VALUE!</v>
      </c>
      <c r="EN653" s="2548"/>
      <c r="EO653" s="2548"/>
      <c r="EP653" s="2548"/>
      <c r="EQ653" s="2548"/>
      <c r="ER653" s="2548" t="e">
        <f t="shared" si="26"/>
        <v>#VALUE!</v>
      </c>
      <c r="ES653" s="2548"/>
      <c r="ET653" s="2548"/>
      <c r="EU653" s="2548"/>
      <c r="EV653" s="2548"/>
      <c r="EW653" s="2548" t="e">
        <f t="shared" si="27"/>
        <v>#VALUE!</v>
      </c>
      <c r="EX653" s="2548"/>
      <c r="EY653" s="2548"/>
      <c r="EZ653" s="2548"/>
      <c r="FA653" s="2548"/>
    </row>
    <row r="654" spans="1:157" ht="12.75">
      <c r="A654" s="35"/>
      <c r="B654" s="12" t="s">
        <v>90</v>
      </c>
      <c r="G654" s="2036" t="s">
        <v>2630</v>
      </c>
      <c r="H654" s="2036"/>
      <c r="I654" s="2036"/>
      <c r="J654" s="2036"/>
      <c r="K654" s="2036"/>
      <c r="L654" s="2036"/>
      <c r="M654" s="2036"/>
      <c r="N654" s="2036"/>
      <c r="O654" s="2036"/>
      <c r="P654" s="2036"/>
      <c r="Q654" s="2036"/>
      <c r="R654" s="2036"/>
      <c r="S654" s="14"/>
      <c r="T654" s="35"/>
      <c r="U654" s="12" t="s">
        <v>90</v>
      </c>
      <c r="Z654" s="2036" t="s">
        <v>2675</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548" t="e">
        <f t="shared" si="22"/>
        <v>#VALUE!</v>
      </c>
      <c r="DY654" s="2548"/>
      <c r="DZ654" s="2548"/>
      <c r="EA654" s="2548"/>
      <c r="EB654" s="2548"/>
      <c r="EC654" s="2548" t="e">
        <f t="shared" si="23"/>
        <v>#VALUE!</v>
      </c>
      <c r="ED654" s="2548"/>
      <c r="EE654" s="2548"/>
      <c r="EF654" s="2548"/>
      <c r="EG654" s="2548"/>
      <c r="EH654" s="2548" t="e">
        <f t="shared" si="24"/>
        <v>#VALUE!</v>
      </c>
      <c r="EI654" s="2548"/>
      <c r="EJ654" s="2548"/>
      <c r="EK654" s="2548"/>
      <c r="EL654" s="2548"/>
      <c r="EM654" s="2548" t="e">
        <f t="shared" si="25"/>
        <v>#VALUE!</v>
      </c>
      <c r="EN654" s="2548"/>
      <c r="EO654" s="2548"/>
      <c r="EP654" s="2548"/>
      <c r="EQ654" s="2548"/>
      <c r="ER654" s="2548" t="e">
        <f t="shared" si="26"/>
        <v>#VALUE!</v>
      </c>
      <c r="ES654" s="2548"/>
      <c r="ET654" s="2548"/>
      <c r="EU654" s="2548"/>
      <c r="EV654" s="2548"/>
      <c r="EW654" s="2548" t="e">
        <f t="shared" si="27"/>
        <v>#VALUE!</v>
      </c>
      <c r="EX654" s="2548"/>
      <c r="EY654" s="2548"/>
      <c r="EZ654" s="2548"/>
      <c r="FA654" s="2548"/>
    </row>
    <row r="655" spans="1:157" ht="12.75">
      <c r="A655" s="35"/>
      <c r="B655" s="12" t="s">
        <v>615</v>
      </c>
      <c r="G655" s="2036" t="s">
        <v>527</v>
      </c>
      <c r="H655" s="2036"/>
      <c r="I655" s="2036"/>
      <c r="J655" s="2036"/>
      <c r="K655" s="2036"/>
      <c r="L655" s="2036"/>
      <c r="M655" s="2036"/>
      <c r="N655" s="2036"/>
      <c r="O655" s="2036"/>
      <c r="P655" s="2036"/>
      <c r="Q655" s="2036"/>
      <c r="R655" s="2036"/>
      <c r="S655" s="88"/>
      <c r="T655" s="35"/>
      <c r="U655" s="12" t="s">
        <v>615</v>
      </c>
      <c r="Z655" s="2038" t="s">
        <v>72</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548" t="e">
        <f t="shared" si="22"/>
        <v>#VALUE!</v>
      </c>
      <c r="DY655" s="2548"/>
      <c r="DZ655" s="2548"/>
      <c r="EA655" s="2548"/>
      <c r="EB655" s="2548"/>
      <c r="EC655" s="2548" t="e">
        <f t="shared" si="23"/>
        <v>#VALUE!</v>
      </c>
      <c r="ED655" s="2548"/>
      <c r="EE655" s="2548"/>
      <c r="EF655" s="2548"/>
      <c r="EG655" s="2548"/>
      <c r="EH655" s="2548" t="e">
        <f t="shared" si="24"/>
        <v>#VALUE!</v>
      </c>
      <c r="EI655" s="2548"/>
      <c r="EJ655" s="2548"/>
      <c r="EK655" s="2548"/>
      <c r="EL655" s="2548"/>
      <c r="EM655" s="2548" t="e">
        <f t="shared" si="25"/>
        <v>#VALUE!</v>
      </c>
      <c r="EN655" s="2548"/>
      <c r="EO655" s="2548"/>
      <c r="EP655" s="2548"/>
      <c r="EQ655" s="2548"/>
      <c r="ER655" s="2548" t="e">
        <f t="shared" si="26"/>
        <v>#VALUE!</v>
      </c>
      <c r="ES655" s="2548"/>
      <c r="ET655" s="2548"/>
      <c r="EU655" s="2548"/>
      <c r="EV655" s="2548"/>
      <c r="EW655" s="2548" t="e">
        <f t="shared" si="27"/>
        <v>#VALUE!</v>
      </c>
      <c r="EX655" s="2548"/>
      <c r="EY655" s="2548"/>
      <c r="EZ655" s="2548"/>
      <c r="FA655" s="2548"/>
    </row>
    <row r="656" spans="1:157" ht="12.75">
      <c r="A656" s="35"/>
      <c r="B656" s="12" t="s">
        <v>17</v>
      </c>
      <c r="G656" s="2036" t="s">
        <v>2631</v>
      </c>
      <c r="H656" s="2036"/>
      <c r="I656" s="2036"/>
      <c r="J656" s="2036"/>
      <c r="K656" s="2036"/>
      <c r="L656" s="2036"/>
      <c r="M656" s="2036"/>
      <c r="N656" s="2036"/>
      <c r="O656" s="2036"/>
      <c r="P656" s="2036"/>
      <c r="Q656" s="2036"/>
      <c r="R656" s="2036"/>
      <c r="S656" s="14"/>
      <c r="T656" s="35"/>
      <c r="U656" s="12" t="s">
        <v>17</v>
      </c>
      <c r="Z656" s="2038" t="s">
        <v>2633</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548" t="e">
        <f t="shared" si="22"/>
        <v>#VALUE!</v>
      </c>
      <c r="DY656" s="2548"/>
      <c r="DZ656" s="2548"/>
      <c r="EA656" s="2548"/>
      <c r="EB656" s="2548"/>
      <c r="EC656" s="2548" t="e">
        <f t="shared" si="23"/>
        <v>#VALUE!</v>
      </c>
      <c r="ED656" s="2548"/>
      <c r="EE656" s="2548"/>
      <c r="EF656" s="2548"/>
      <c r="EG656" s="2548"/>
      <c r="EH656" s="2548" t="e">
        <f t="shared" si="24"/>
        <v>#VALUE!</v>
      </c>
      <c r="EI656" s="2548"/>
      <c r="EJ656" s="2548"/>
      <c r="EK656" s="2548"/>
      <c r="EL656" s="2548"/>
      <c r="EM656" s="2548" t="e">
        <f t="shared" si="25"/>
        <v>#VALUE!</v>
      </c>
      <c r="EN656" s="2548"/>
      <c r="EO656" s="2548"/>
      <c r="EP656" s="2548"/>
      <c r="EQ656" s="2548"/>
      <c r="ER656" s="2548" t="e">
        <f t="shared" si="26"/>
        <v>#VALUE!</v>
      </c>
      <c r="ES656" s="2548"/>
      <c r="ET656" s="2548"/>
      <c r="EU656" s="2548"/>
      <c r="EV656" s="2548"/>
      <c r="EW656" s="2548" t="e">
        <f t="shared" si="27"/>
        <v>#VALUE!</v>
      </c>
      <c r="EX656" s="2548"/>
      <c r="EY656" s="2548"/>
      <c r="EZ656" s="2548"/>
      <c r="FA656" s="2548"/>
    </row>
    <row r="657" spans="1:157" ht="12.75">
      <c r="A657" s="35"/>
      <c r="B657" s="12" t="s">
        <v>325</v>
      </c>
      <c r="G657" s="2060"/>
      <c r="H657" s="2060"/>
      <c r="I657" s="2060"/>
      <c r="J657" s="2060"/>
      <c r="K657" s="2060"/>
      <c r="L657" s="2060"/>
      <c r="O657" s="137" t="s">
        <v>212</v>
      </c>
      <c r="P657" s="2027"/>
      <c r="Q657" s="2027"/>
      <c r="R657" s="2027"/>
      <c r="S657" s="16"/>
      <c r="T657" s="35"/>
      <c r="U657" s="12" t="s">
        <v>325</v>
      </c>
      <c r="Z657" s="2181" t="s">
        <v>2634</v>
      </c>
      <c r="AA657" s="2060"/>
      <c r="AB657" s="2060"/>
      <c r="AC657" s="2060"/>
      <c r="AD657" s="2060"/>
      <c r="AE657" s="2060"/>
      <c r="AH657" s="137" t="s">
        <v>212</v>
      </c>
      <c r="AI657" s="2027"/>
      <c r="AJ657" s="2027"/>
      <c r="AK657" s="2027"/>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548" t="e">
        <f t="shared" si="22"/>
        <v>#VALUE!</v>
      </c>
      <c r="DY657" s="2548"/>
      <c r="DZ657" s="2548"/>
      <c r="EA657" s="2548"/>
      <c r="EB657" s="2548"/>
      <c r="EC657" s="2548" t="e">
        <f t="shared" si="23"/>
        <v>#VALUE!</v>
      </c>
      <c r="ED657" s="2548"/>
      <c r="EE657" s="2548"/>
      <c r="EF657" s="2548"/>
      <c r="EG657" s="2548"/>
      <c r="EH657" s="2548" t="e">
        <f t="shared" si="24"/>
        <v>#VALUE!</v>
      </c>
      <c r="EI657" s="2548"/>
      <c r="EJ657" s="2548"/>
      <c r="EK657" s="2548"/>
      <c r="EL657" s="2548"/>
      <c r="EM657" s="2548" t="e">
        <f t="shared" si="25"/>
        <v>#VALUE!</v>
      </c>
      <c r="EN657" s="2548"/>
      <c r="EO657" s="2548"/>
      <c r="EP657" s="2548"/>
      <c r="EQ657" s="2548"/>
      <c r="ER657" s="2548" t="e">
        <f t="shared" si="26"/>
        <v>#VALUE!</v>
      </c>
      <c r="ES657" s="2548"/>
      <c r="ET657" s="2548"/>
      <c r="EU657" s="2548"/>
      <c r="EV657" s="2548"/>
      <c r="EW657" s="2548" t="e">
        <f t="shared" si="27"/>
        <v>#VALUE!</v>
      </c>
      <c r="EX657" s="2548"/>
      <c r="EY657" s="2548"/>
      <c r="EZ657" s="2548"/>
      <c r="FA657" s="2548"/>
    </row>
    <row r="658" spans="1:157" ht="12.75">
      <c r="A658" s="35"/>
      <c r="B658" s="12" t="s">
        <v>18</v>
      </c>
      <c r="H658" s="2036" t="s">
        <v>2632</v>
      </c>
      <c r="I658" s="2036"/>
      <c r="J658" s="2036"/>
      <c r="K658" s="2036"/>
      <c r="L658" s="2036"/>
      <c r="M658" s="2036"/>
      <c r="N658" s="2036"/>
      <c r="O658" s="2036"/>
      <c r="P658" s="2036"/>
      <c r="Q658" s="2036"/>
      <c r="R658" s="2036"/>
      <c r="S658" s="14"/>
      <c r="T658" s="35"/>
      <c r="U658" s="12" t="s">
        <v>18</v>
      </c>
      <c r="AA658" s="2036" t="s">
        <v>2629</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05"/>
      <c r="CS658" s="2560">
        <f>SUM(CS648:CW657)</f>
        <v>0</v>
      </c>
      <c r="CT658" s="2560"/>
      <c r="CU658" s="2560"/>
      <c r="CV658" s="2560"/>
      <c r="CW658" s="2560"/>
      <c r="CX658" s="2560">
        <f>SUM(CX648:DB657)</f>
        <v>0</v>
      </c>
      <c r="CY658" s="2560"/>
      <c r="CZ658" s="2560"/>
      <c r="DA658" s="2560"/>
      <c r="DB658" s="2560"/>
      <c r="DC658" s="2560">
        <f>SUM(DC648:DG657)</f>
        <v>0</v>
      </c>
      <c r="DD658" s="2560"/>
      <c r="DE658" s="2560"/>
      <c r="DF658" s="2560"/>
      <c r="DG658" s="2560"/>
      <c r="DH658" s="2560">
        <f>SUM(DH648:DL657)</f>
        <v>0</v>
      </c>
      <c r="DI658" s="2560"/>
      <c r="DJ658" s="2560"/>
      <c r="DK658" s="2560"/>
      <c r="DL658" s="2560"/>
      <c r="DM658" s="2560">
        <f>SUM(DM648:DQ657)</f>
        <v>0</v>
      </c>
      <c r="DN658" s="2560"/>
      <c r="DO658" s="2560"/>
      <c r="DP658" s="2560"/>
      <c r="DQ658" s="2560"/>
      <c r="DR658" s="2560">
        <f>SUM(DR648:DV657)</f>
        <v>0</v>
      </c>
      <c r="DS658" s="2560"/>
      <c r="DT658" s="2560"/>
      <c r="DU658" s="2560"/>
      <c r="DV658" s="2560"/>
      <c r="DX658" s="2548" t="e">
        <f t="shared" si="22"/>
        <v>#VALUE!</v>
      </c>
      <c r="DY658" s="2548"/>
      <c r="DZ658" s="2548"/>
      <c r="EA658" s="2548"/>
      <c r="EB658" s="2548"/>
      <c r="EC658" s="2548" t="e">
        <f t="shared" si="23"/>
        <v>#VALUE!</v>
      </c>
      <c r="ED658" s="2548"/>
      <c r="EE658" s="2548"/>
      <c r="EF658" s="2548"/>
      <c r="EG658" s="2548"/>
      <c r="EH658" s="2548" t="e">
        <f t="shared" si="24"/>
        <v>#VALUE!</v>
      </c>
      <c r="EI658" s="2548"/>
      <c r="EJ658" s="2548"/>
      <c r="EK658" s="2548"/>
      <c r="EL658" s="2548"/>
      <c r="EM658" s="2548" t="e">
        <f t="shared" si="25"/>
        <v>#VALUE!</v>
      </c>
      <c r="EN658" s="2548"/>
      <c r="EO658" s="2548"/>
      <c r="EP658" s="2548"/>
      <c r="EQ658" s="2548"/>
      <c r="ER658" s="2548" t="e">
        <f t="shared" si="26"/>
        <v>#VALUE!</v>
      </c>
      <c r="ES658" s="2548"/>
      <c r="ET658" s="2548"/>
      <c r="EU658" s="2548"/>
      <c r="EV658" s="2548"/>
      <c r="EW658" s="2548" t="e">
        <f t="shared" si="27"/>
        <v>#VALUE!</v>
      </c>
      <c r="EX658" s="2548"/>
      <c r="EY658" s="2548"/>
      <c r="EZ658" s="2548"/>
      <c r="FA658" s="2548"/>
    </row>
    <row r="659" spans="1:157" ht="12.75">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8" t="e">
        <f t="shared" si="22"/>
        <v>#VALUE!</v>
      </c>
      <c r="DY659" s="2548"/>
      <c r="DZ659" s="2548"/>
      <c r="EA659" s="2548"/>
      <c r="EB659" s="2548"/>
      <c r="EC659" s="2548" t="e">
        <f t="shared" si="23"/>
        <v>#VALUE!</v>
      </c>
      <c r="ED659" s="2548"/>
      <c r="EE659" s="2548"/>
      <c r="EF659" s="2548"/>
      <c r="EG659" s="2548"/>
      <c r="EH659" s="2548" t="e">
        <f t="shared" si="24"/>
        <v>#VALUE!</v>
      </c>
      <c r="EI659" s="2548"/>
      <c r="EJ659" s="2548"/>
      <c r="EK659" s="2548"/>
      <c r="EL659" s="2548"/>
      <c r="EM659" s="2548" t="e">
        <f t="shared" si="25"/>
        <v>#VALUE!</v>
      </c>
      <c r="EN659" s="2548"/>
      <c r="EO659" s="2548"/>
      <c r="EP659" s="2548"/>
      <c r="EQ659" s="2548"/>
      <c r="ER659" s="2548" t="e">
        <f t="shared" si="26"/>
        <v>#VALUE!</v>
      </c>
      <c r="ES659" s="2548"/>
      <c r="ET659" s="2548"/>
      <c r="EU659" s="2548"/>
      <c r="EV659" s="2548"/>
      <c r="EW659" s="2548" t="e">
        <f t="shared" si="27"/>
        <v>#VALUE!</v>
      </c>
      <c r="EX659" s="2548"/>
      <c r="EY659" s="2548"/>
      <c r="EZ659" s="2548"/>
      <c r="FA659" s="2548"/>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48">
        <f>SUM(CS658:DV658)</f>
        <v>0</v>
      </c>
      <c r="DS660" s="2548"/>
      <c r="DT660" s="2548"/>
      <c r="DU660" s="2548"/>
      <c r="DV660" s="2548"/>
      <c r="DX660" s="2548" t="e">
        <f t="shared" si="22"/>
        <v>#VALUE!</v>
      </c>
      <c r="DY660" s="2548"/>
      <c r="DZ660" s="2548"/>
      <c r="EA660" s="2548"/>
      <c r="EB660" s="2548"/>
      <c r="EC660" s="2548" t="e">
        <f t="shared" si="23"/>
        <v>#VALUE!</v>
      </c>
      <c r="ED660" s="2548"/>
      <c r="EE660" s="2548"/>
      <c r="EF660" s="2548"/>
      <c r="EG660" s="2548"/>
      <c r="EH660" s="2548" t="e">
        <f t="shared" si="24"/>
        <v>#VALUE!</v>
      </c>
      <c r="EI660" s="2548"/>
      <c r="EJ660" s="2548"/>
      <c r="EK660" s="2548"/>
      <c r="EL660" s="2548"/>
      <c r="EM660" s="2548" t="e">
        <f t="shared" si="25"/>
        <v>#VALUE!</v>
      </c>
      <c r="EN660" s="2548"/>
      <c r="EO660" s="2548"/>
      <c r="EP660" s="2548"/>
      <c r="EQ660" s="2548"/>
      <c r="ER660" s="2548" t="e">
        <f t="shared" si="26"/>
        <v>#VALUE!</v>
      </c>
      <c r="ES660" s="2548"/>
      <c r="ET660" s="2548"/>
      <c r="EU660" s="2548"/>
      <c r="EV660" s="2548"/>
      <c r="EW660" s="2548" t="e">
        <f t="shared" si="27"/>
        <v>#VALUE!</v>
      </c>
      <c r="EX660" s="2548"/>
      <c r="EY660" s="2548"/>
      <c r="EZ660" s="2548"/>
      <c r="FA660" s="2548"/>
    </row>
    <row r="661" spans="1:157" ht="12.75">
      <c r="A661" s="87" t="s">
        <v>124</v>
      </c>
      <c r="B661" s="12" t="s">
        <v>496</v>
      </c>
      <c r="G661" s="2037" t="str">
        <f>C639</f>
        <v>No Place Like Home</v>
      </c>
      <c r="H661" s="2037"/>
      <c r="I661" s="2037"/>
      <c r="J661" s="2037"/>
      <c r="K661" s="2037"/>
      <c r="L661" s="2037"/>
      <c r="M661" s="2037"/>
      <c r="N661" s="2037"/>
      <c r="O661" s="2037"/>
      <c r="P661" s="2037"/>
      <c r="Q661" s="2037"/>
      <c r="R661" s="2037"/>
      <c r="T661" s="87" t="s">
        <v>616</v>
      </c>
      <c r="U661" s="12" t="s">
        <v>496</v>
      </c>
      <c r="Z661" s="2037" t="str">
        <f>C640</f>
        <v>County of San Luis Obispo HOME</v>
      </c>
      <c r="AA661" s="2037"/>
      <c r="AB661" s="2037"/>
      <c r="AC661" s="2037"/>
      <c r="AD661" s="2037"/>
      <c r="AE661" s="2037"/>
      <c r="AF661" s="2037"/>
      <c r="AG661" s="2037"/>
      <c r="AH661" s="2037"/>
      <c r="AI661" s="2037"/>
      <c r="AJ661" s="2037"/>
      <c r="AK661" s="2037"/>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48" t="e">
        <f t="shared" si="22"/>
        <v>#VALUE!</v>
      </c>
      <c r="DY661" s="2548"/>
      <c r="DZ661" s="2548"/>
      <c r="EA661" s="2548"/>
      <c r="EB661" s="2548"/>
      <c r="EC661" s="2548" t="e">
        <f t="shared" si="23"/>
        <v>#VALUE!</v>
      </c>
      <c r="ED661" s="2548"/>
      <c r="EE661" s="2548"/>
      <c r="EF661" s="2548"/>
      <c r="EG661" s="2548"/>
      <c r="EH661" s="2548" t="e">
        <f t="shared" si="24"/>
        <v>#VALUE!</v>
      </c>
      <c r="EI661" s="2548"/>
      <c r="EJ661" s="2548"/>
      <c r="EK661" s="2548"/>
      <c r="EL661" s="2548"/>
      <c r="EM661" s="2548" t="e">
        <f t="shared" si="25"/>
        <v>#VALUE!</v>
      </c>
      <c r="EN661" s="2548"/>
      <c r="EO661" s="2548"/>
      <c r="EP661" s="2548"/>
      <c r="EQ661" s="2548"/>
      <c r="ER661" s="2548" t="e">
        <f t="shared" si="26"/>
        <v>#VALUE!</v>
      </c>
      <c r="ES661" s="2548"/>
      <c r="ET661" s="2548"/>
      <c r="EU661" s="2548"/>
      <c r="EV661" s="2548"/>
      <c r="EW661" s="2548" t="e">
        <f t="shared" si="27"/>
        <v>#VALUE!</v>
      </c>
      <c r="EX661" s="2548"/>
      <c r="EY661" s="2548"/>
      <c r="EZ661" s="2548"/>
      <c r="FA661" s="2548"/>
    </row>
    <row r="662" spans="1:157" ht="12.75">
      <c r="A662" s="35"/>
      <c r="B662" s="12" t="s">
        <v>90</v>
      </c>
      <c r="G662" s="2036" t="s">
        <v>2676</v>
      </c>
      <c r="H662" s="2036"/>
      <c r="I662" s="2036"/>
      <c r="J662" s="2036"/>
      <c r="K662" s="2036"/>
      <c r="L662" s="2036"/>
      <c r="M662" s="2036"/>
      <c r="N662" s="2036"/>
      <c r="O662" s="2036"/>
      <c r="P662" s="2036"/>
      <c r="Q662" s="2036"/>
      <c r="R662" s="2036"/>
      <c r="T662" s="35"/>
      <c r="U662" s="12" t="s">
        <v>90</v>
      </c>
      <c r="Z662" s="2036" t="s">
        <v>2626</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8" t="e">
        <f t="shared" si="22"/>
        <v>#VALUE!</v>
      </c>
      <c r="DY662" s="2548"/>
      <c r="DZ662" s="2548"/>
      <c r="EA662" s="2548"/>
      <c r="EB662" s="2548"/>
      <c r="EC662" s="2548" t="e">
        <f t="shared" si="23"/>
        <v>#VALUE!</v>
      </c>
      <c r="ED662" s="2548"/>
      <c r="EE662" s="2548"/>
      <c r="EF662" s="2548"/>
      <c r="EG662" s="2548"/>
      <c r="EH662" s="2548" t="e">
        <f t="shared" si="24"/>
        <v>#VALUE!</v>
      </c>
      <c r="EI662" s="2548"/>
      <c r="EJ662" s="2548"/>
      <c r="EK662" s="2548"/>
      <c r="EL662" s="2548"/>
      <c r="EM662" s="2548" t="e">
        <f t="shared" si="25"/>
        <v>#VALUE!</v>
      </c>
      <c r="EN662" s="2548"/>
      <c r="EO662" s="2548"/>
      <c r="EP662" s="2548"/>
      <c r="EQ662" s="2548"/>
      <c r="ER662" s="2548" t="e">
        <f t="shared" si="26"/>
        <v>#VALUE!</v>
      </c>
      <c r="ES662" s="2548"/>
      <c r="ET662" s="2548"/>
      <c r="EU662" s="2548"/>
      <c r="EV662" s="2548"/>
      <c r="EW662" s="2548" t="e">
        <f t="shared" si="27"/>
        <v>#VALUE!</v>
      </c>
      <c r="EX662" s="2548"/>
      <c r="EY662" s="2548"/>
      <c r="EZ662" s="2548"/>
      <c r="FA662" s="2548"/>
    </row>
    <row r="663" spans="1:157" ht="12.75">
      <c r="A663" s="35"/>
      <c r="B663" s="12" t="s">
        <v>615</v>
      </c>
      <c r="G663" s="2038" t="s">
        <v>71</v>
      </c>
      <c r="H663" s="2038"/>
      <c r="I663" s="2038"/>
      <c r="J663" s="2038"/>
      <c r="K663" s="2038"/>
      <c r="L663" s="2038"/>
      <c r="M663" s="2038"/>
      <c r="N663" s="2038"/>
      <c r="O663" s="2038"/>
      <c r="P663" s="2038"/>
      <c r="Q663" s="2038"/>
      <c r="R663" s="2038"/>
      <c r="T663" s="35"/>
      <c r="U663" s="12" t="s">
        <v>615</v>
      </c>
      <c r="Z663" s="2038" t="s">
        <v>72</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06">
        <f>BN635+BN644+BN658</f>
        <v>18</v>
      </c>
      <c r="BO663" s="2007"/>
      <c r="BP663" s="2007"/>
      <c r="BQ663" s="2007"/>
      <c r="BR663" s="2008"/>
      <c r="BS663" s="2006">
        <f>BS635+BS644+BS658</f>
        <v>24</v>
      </c>
      <c r="BT663" s="2007"/>
      <c r="BU663" s="2007"/>
      <c r="BV663" s="2007"/>
      <c r="BW663" s="2008"/>
      <c r="BX663" s="2006">
        <f>BX635+BX644+BX658</f>
        <v>26</v>
      </c>
      <c r="BY663" s="2007"/>
      <c r="BZ663" s="2007"/>
      <c r="CA663" s="2007"/>
      <c r="CB663" s="2008"/>
      <c r="CC663" s="2006">
        <f>CC635+CC644+CC658</f>
        <v>0</v>
      </c>
      <c r="CD663" s="2007"/>
      <c r="CE663" s="2007"/>
      <c r="CF663" s="2007"/>
      <c r="CG663" s="2008"/>
      <c r="CH663" s="2006">
        <f>CH635+CH644+CH658</f>
        <v>0</v>
      </c>
      <c r="CI663" s="2007"/>
      <c r="CJ663" s="2007"/>
      <c r="CK663" s="2007"/>
      <c r="CL663" s="2008"/>
      <c r="CM663" s="2016">
        <f>CM658+CM644+CM635</f>
        <v>0</v>
      </c>
      <c r="CN663" s="2178"/>
      <c r="CO663" s="2178"/>
      <c r="CP663" s="2178"/>
      <c r="CQ663" s="2017"/>
      <c r="CR663" s="177"/>
      <c r="CS663" s="1470">
        <f>CS637+CS661</f>
        <v>92</v>
      </c>
      <c r="CT663" s="134" t="s">
        <v>2392</v>
      </c>
      <c r="CU663" s="58"/>
      <c r="CV663" s="58"/>
      <c r="CW663" s="58"/>
      <c r="CX663" s="58"/>
      <c r="CY663" s="58"/>
      <c r="CZ663" s="58"/>
      <c r="DA663" s="58"/>
      <c r="DB663" s="58"/>
      <c r="DC663" s="58"/>
      <c r="DD663" s="58"/>
      <c r="DE663" s="58"/>
      <c r="DF663" s="58"/>
      <c r="DX663" s="2548">
        <f>SUMIF(DX638:EB662,"&gt;0")</f>
        <v>320.27777777777777</v>
      </c>
      <c r="DY663" s="2548"/>
      <c r="DZ663" s="2548"/>
      <c r="EA663" s="2548"/>
      <c r="EB663" s="2548"/>
      <c r="EC663" s="2548">
        <f>SUMIF(EC638:EG662,"&gt;0")</f>
        <v>759.79166666666674</v>
      </c>
      <c r="ED663" s="2548"/>
      <c r="EE663" s="2548"/>
      <c r="EF663" s="2548"/>
      <c r="EG663" s="2548"/>
      <c r="EH663" s="2548">
        <f>SUMIF(EH638:EL662,"&gt;0")</f>
        <v>1015.56</v>
      </c>
      <c r="EI663" s="2548"/>
      <c r="EJ663" s="2548"/>
      <c r="EK663" s="2548"/>
      <c r="EL663" s="2548"/>
      <c r="EM663" s="2548">
        <f>SUMIF(EM638:EQ662,"&gt;0")</f>
        <v>0</v>
      </c>
      <c r="EN663" s="2548"/>
      <c r="EO663" s="2548"/>
      <c r="EP663" s="2548"/>
      <c r="EQ663" s="2548"/>
      <c r="ER663" s="2548">
        <f>SUMIF(ER638:EV662,"&gt;0")</f>
        <v>0</v>
      </c>
      <c r="ES663" s="2548"/>
      <c r="ET663" s="2548"/>
      <c r="EU663" s="2548"/>
      <c r="EV663" s="2548"/>
      <c r="EW663" s="2548">
        <f>SUMIF(EW638:FA662,"&gt;0")</f>
        <v>0</v>
      </c>
      <c r="EX663" s="2548"/>
      <c r="EY663" s="2548"/>
      <c r="EZ663" s="2548"/>
      <c r="FA663" s="2548"/>
    </row>
    <row r="664" spans="1:157" ht="12.75">
      <c r="A664" s="35"/>
      <c r="B664" s="12" t="s">
        <v>17</v>
      </c>
      <c r="G664" s="2038" t="s">
        <v>2677</v>
      </c>
      <c r="H664" s="2038"/>
      <c r="I664" s="2038"/>
      <c r="J664" s="2038"/>
      <c r="K664" s="2038"/>
      <c r="L664" s="2038"/>
      <c r="M664" s="2038"/>
      <c r="N664" s="2038"/>
      <c r="O664" s="2038"/>
      <c r="P664" s="2038"/>
      <c r="Q664" s="2038"/>
      <c r="R664" s="2038"/>
      <c r="T664" s="35"/>
      <c r="U664" s="12" t="s">
        <v>17</v>
      </c>
      <c r="Z664" s="2038" t="s">
        <v>2627</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81" t="s">
        <v>2678</v>
      </c>
      <c r="H665" s="2060"/>
      <c r="I665" s="2060"/>
      <c r="J665" s="2060"/>
      <c r="K665" s="2060"/>
      <c r="L665" s="2060"/>
      <c r="O665" s="137" t="s">
        <v>212</v>
      </c>
      <c r="P665" s="2027"/>
      <c r="Q665" s="2027"/>
      <c r="R665" s="2027"/>
      <c r="T665" s="35"/>
      <c r="U665" s="12" t="s">
        <v>325</v>
      </c>
      <c r="Z665" s="2181" t="s">
        <v>2628</v>
      </c>
      <c r="AA665" s="2060"/>
      <c r="AB665" s="2060"/>
      <c r="AC665" s="2060"/>
      <c r="AD665" s="2060"/>
      <c r="AE665" s="2060"/>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t="s">
        <v>2629</v>
      </c>
      <c r="I666" s="2036"/>
      <c r="J666" s="2036"/>
      <c r="K666" s="2036"/>
      <c r="L666" s="2036"/>
      <c r="M666" s="2036"/>
      <c r="N666" s="2036"/>
      <c r="O666" s="2036"/>
      <c r="P666" s="2036"/>
      <c r="Q666" s="2036"/>
      <c r="R666" s="2036"/>
      <c r="T666" s="35"/>
      <c r="U666" s="12" t="s">
        <v>18</v>
      </c>
      <c r="AA666" s="2036" t="s">
        <v>2629</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578</v>
      </c>
      <c r="O667" s="2035"/>
      <c r="T667" s="35"/>
      <c r="U667" s="12" t="s">
        <v>20</v>
      </c>
      <c r="AG667" s="2035" t="s">
        <v>578</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7" t="str">
        <f>C641</f>
        <v>Deferred Developer Fee</v>
      </c>
      <c r="H669" s="2037"/>
      <c r="I669" s="2037"/>
      <c r="J669" s="2037"/>
      <c r="K669" s="2037"/>
      <c r="L669" s="2037"/>
      <c r="M669" s="2037"/>
      <c r="N669" s="2037"/>
      <c r="O669" s="2037"/>
      <c r="P669" s="2037"/>
      <c r="Q669" s="2037"/>
      <c r="R669" s="2037"/>
      <c r="T669" s="87" t="s">
        <v>619</v>
      </c>
      <c r="U669" s="12" t="s">
        <v>496</v>
      </c>
      <c r="Z669" s="2037" t="str">
        <f>C642</f>
        <v>Accrued Interest on Soft Loan</v>
      </c>
      <c r="AA669" s="2037"/>
      <c r="AB669" s="2037"/>
      <c r="AC669" s="2037"/>
      <c r="AD669" s="2037"/>
      <c r="AE669" s="2037"/>
      <c r="AF669" s="2037"/>
      <c r="AG669" s="2037"/>
      <c r="AH669" s="2037"/>
      <c r="AI669" s="2037"/>
      <c r="AJ669" s="2037"/>
      <c r="AK669" s="2037"/>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c r="H670" s="2036"/>
      <c r="I670" s="2036"/>
      <c r="J670" s="2036"/>
      <c r="K670" s="2036"/>
      <c r="L670" s="2036"/>
      <c r="M670" s="2036"/>
      <c r="N670" s="2036"/>
      <c r="O670" s="2036"/>
      <c r="P670" s="2036"/>
      <c r="Q670" s="2036"/>
      <c r="R670" s="2036"/>
      <c r="T670" s="35"/>
      <c r="U670" s="12" t="s">
        <v>90</v>
      </c>
      <c r="Z670" s="2036"/>
      <c r="AA670" s="2036"/>
      <c r="AB670" s="2036"/>
      <c r="AC670" s="2036"/>
      <c r="AD670" s="2036"/>
      <c r="AE670" s="2036"/>
      <c r="AF670" s="2036"/>
      <c r="AG670" s="2036"/>
      <c r="AH670" s="2036"/>
      <c r="AI670" s="2036"/>
      <c r="AJ670" s="2036"/>
      <c r="AK670" s="2036"/>
      <c r="AZ670" s="58"/>
      <c r="BA670" s="446">
        <f t="shared" ref="BA670:BA694" si="40">IF($G728=0,"N/A",VLOOKUP($T$189,TC_Rent,(MATCH($B728,bedrooms,FALSE))))</f>
        <v>1712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6"/>
      <c r="H671" s="2036"/>
      <c r="I671" s="2036"/>
      <c r="J671" s="2036"/>
      <c r="K671" s="2036"/>
      <c r="L671" s="2036"/>
      <c r="M671" s="2036"/>
      <c r="N671" s="2036"/>
      <c r="O671" s="2036"/>
      <c r="P671" s="2036"/>
      <c r="Q671" s="2036"/>
      <c r="R671" s="2036"/>
      <c r="T671" s="35"/>
      <c r="U671" s="12" t="s">
        <v>615</v>
      </c>
      <c r="Z671" s="2038"/>
      <c r="AA671" s="2038"/>
      <c r="AB671" s="2038"/>
      <c r="AC671" s="2038"/>
      <c r="AD671" s="2038"/>
      <c r="AE671" s="2038"/>
      <c r="AF671" s="2038"/>
      <c r="AG671" s="2038"/>
      <c r="AH671" s="2038"/>
      <c r="AI671" s="2038"/>
      <c r="AJ671" s="2038"/>
      <c r="AK671" s="2038"/>
      <c r="AZ671" s="58"/>
      <c r="BA671" s="446">
        <f t="shared" si="40"/>
        <v>1712</v>
      </c>
      <c r="BB671" s="58"/>
      <c r="BC671" s="58"/>
      <c r="BD671" s="58"/>
      <c r="BE671" s="58"/>
      <c r="BF671" s="382"/>
      <c r="BG671" s="456">
        <f t="shared" ref="BG671:BG695" si="41">G728</f>
        <v>13</v>
      </c>
      <c r="BH671" s="460">
        <f>BG671/$BG$696</f>
        <v>0.19402985074626866</v>
      </c>
      <c r="BI671" s="461">
        <f t="shared" ref="BI671:BI695" si="42">IF(BH671=0," ",BH671*AH728)</f>
        <v>4.8507462686567165E-2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6"/>
      <c r="H672" s="2036"/>
      <c r="I672" s="2036"/>
      <c r="J672" s="2036"/>
      <c r="K672" s="2036"/>
      <c r="L672" s="2036"/>
      <c r="M672" s="2036"/>
      <c r="N672" s="2036"/>
      <c r="O672" s="2036"/>
      <c r="P672" s="2036"/>
      <c r="Q672" s="2036"/>
      <c r="R672" s="2036"/>
      <c r="T672" s="35"/>
      <c r="U672" s="12" t="s">
        <v>17</v>
      </c>
      <c r="Z672" s="2038"/>
      <c r="AA672" s="2038"/>
      <c r="AB672" s="2038"/>
      <c r="AC672" s="2038"/>
      <c r="AD672" s="2038"/>
      <c r="AE672" s="2038"/>
      <c r="AF672" s="2038"/>
      <c r="AG672" s="2038"/>
      <c r="AH672" s="2038"/>
      <c r="AI672" s="2038"/>
      <c r="AJ672" s="2038"/>
      <c r="AK672" s="2038"/>
      <c r="AZ672" s="58"/>
      <c r="BA672" s="446">
        <f t="shared" si="40"/>
        <v>1834</v>
      </c>
      <c r="BB672" s="58"/>
      <c r="BC672" s="58"/>
      <c r="BD672" s="58"/>
      <c r="BE672" s="58"/>
      <c r="BF672" s="382"/>
      <c r="BG672" s="457">
        <f t="shared" si="41"/>
        <v>5</v>
      </c>
      <c r="BH672" s="460">
        <f t="shared" ref="BH672:BH695" si="43">BG672/$BG$696</f>
        <v>7.4626865671641784E-2</v>
      </c>
      <c r="BI672" s="461">
        <f t="shared" si="42"/>
        <v>2.2388059701492536E-2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0"/>
      <c r="H673" s="2060"/>
      <c r="I673" s="2060"/>
      <c r="J673" s="2060"/>
      <c r="K673" s="2060"/>
      <c r="L673" s="2060"/>
      <c r="O673" s="137" t="s">
        <v>212</v>
      </c>
      <c r="P673" s="2027"/>
      <c r="Q673" s="2027"/>
      <c r="R673" s="2027"/>
      <c r="T673" s="35"/>
      <c r="U673" s="12" t="s">
        <v>325</v>
      </c>
      <c r="Z673" s="2060"/>
      <c r="AA673" s="2060"/>
      <c r="AB673" s="2060"/>
      <c r="AC673" s="2060"/>
      <c r="AD673" s="2060"/>
      <c r="AE673" s="2060"/>
      <c r="AH673" s="137" t="s">
        <v>212</v>
      </c>
      <c r="AI673" s="2027"/>
      <c r="AJ673" s="2027"/>
      <c r="AK673" s="2027"/>
      <c r="AZ673" s="58"/>
      <c r="BA673" s="446">
        <f t="shared" si="40"/>
        <v>1834</v>
      </c>
      <c r="BB673" s="58"/>
      <c r="BC673" s="58"/>
      <c r="BD673" s="58"/>
      <c r="BE673" s="58"/>
      <c r="BF673" s="382"/>
      <c r="BG673" s="457">
        <f t="shared" si="41"/>
        <v>5</v>
      </c>
      <c r="BH673" s="460">
        <f t="shared" si="43"/>
        <v>7.4626865671641784E-2</v>
      </c>
      <c r="BI673" s="461">
        <f t="shared" si="42"/>
        <v>1.8656716417910446E-2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c r="I674" s="2036"/>
      <c r="J674" s="2036"/>
      <c r="K674" s="2036"/>
      <c r="L674" s="2036"/>
      <c r="M674" s="2036"/>
      <c r="N674" s="2036"/>
      <c r="O674" s="2036"/>
      <c r="P674" s="2036"/>
      <c r="Q674" s="2036"/>
      <c r="R674" s="2036"/>
      <c r="T674" s="35"/>
      <c r="U674" s="12" t="s">
        <v>18</v>
      </c>
      <c r="AA674" s="2036" t="s">
        <v>2629</v>
      </c>
      <c r="AB674" s="2036"/>
      <c r="AC674" s="2036"/>
      <c r="AD674" s="2036"/>
      <c r="AE674" s="2036"/>
      <c r="AF674" s="2036"/>
      <c r="AG674" s="2036"/>
      <c r="AH674" s="2036"/>
      <c r="AI674" s="2036"/>
      <c r="AJ674" s="2036"/>
      <c r="AK674" s="2036"/>
      <c r="AZ674" s="58"/>
      <c r="BA674" s="446">
        <f t="shared" si="40"/>
        <v>1834</v>
      </c>
      <c r="BB674" s="58"/>
      <c r="BC674" s="58"/>
      <c r="BD674" s="58"/>
      <c r="BE674" s="58"/>
      <c r="BF674" s="382"/>
      <c r="BG674" s="457">
        <f t="shared" si="41"/>
        <v>5</v>
      </c>
      <c r="BH674" s="460">
        <f t="shared" si="43"/>
        <v>7.4626865671641784E-2</v>
      </c>
      <c r="BI674" s="461">
        <f t="shared" si="42"/>
        <v>2.2388059701492536E-2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578</v>
      </c>
      <c r="O675" s="2035"/>
      <c r="T675" s="35"/>
      <c r="U675" s="12" t="s">
        <v>20</v>
      </c>
      <c r="AG675" s="2035" t="s">
        <v>578</v>
      </c>
      <c r="AH675" s="2035"/>
      <c r="AZ675" s="58"/>
      <c r="BA675" s="446">
        <f t="shared" si="40"/>
        <v>1834</v>
      </c>
      <c r="BB675" s="58"/>
      <c r="BC675" s="58"/>
      <c r="BD675" s="58"/>
      <c r="BE675" s="58"/>
      <c r="BF675" s="382"/>
      <c r="BG675" s="457">
        <f t="shared" si="41"/>
        <v>2</v>
      </c>
      <c r="BH675" s="460">
        <f t="shared" si="43"/>
        <v>2.9850746268656716E-2</v>
      </c>
      <c r="BI675" s="461">
        <f t="shared" si="42"/>
        <v>1.1940298507462687E-2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1834</v>
      </c>
      <c r="BB676" s="58"/>
      <c r="BC676" s="58"/>
      <c r="BD676" s="58"/>
      <c r="BE676" s="58"/>
      <c r="BF676" s="382"/>
      <c r="BG676" s="457">
        <f t="shared" si="41"/>
        <v>2</v>
      </c>
      <c r="BH676" s="460">
        <f t="shared" si="43"/>
        <v>2.9850746268656716E-2</v>
      </c>
      <c r="BI676" s="461">
        <f t="shared" si="42"/>
        <v>1.4925373134328358E-2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7">
        <f>C643</f>
        <v>0</v>
      </c>
      <c r="H677" s="2037"/>
      <c r="I677" s="2037"/>
      <c r="J677" s="2037"/>
      <c r="K677" s="2037"/>
      <c r="L677" s="2037"/>
      <c r="M677" s="2037"/>
      <c r="N677" s="2037"/>
      <c r="O677" s="2037"/>
      <c r="P677" s="2037"/>
      <c r="Q677" s="2037"/>
      <c r="R677" s="2037"/>
      <c r="T677" s="87" t="s">
        <v>488</v>
      </c>
      <c r="U677" s="12" t="s">
        <v>496</v>
      </c>
      <c r="Z677" s="2037" t="str">
        <f>C644</f>
        <v>GP Capital</v>
      </c>
      <c r="AA677" s="2037"/>
      <c r="AB677" s="2037"/>
      <c r="AC677" s="2037"/>
      <c r="AD677" s="2037"/>
      <c r="AE677" s="2037"/>
      <c r="AF677" s="2037"/>
      <c r="AG677" s="2037"/>
      <c r="AH677" s="2037"/>
      <c r="AI677" s="2037"/>
      <c r="AJ677" s="2037"/>
      <c r="AK677" s="2037"/>
      <c r="AZ677" s="58"/>
      <c r="BA677" s="446">
        <f t="shared" si="40"/>
        <v>2202</v>
      </c>
      <c r="BB677" s="58"/>
      <c r="BC677" s="58"/>
      <c r="BD677" s="58"/>
      <c r="BE677" s="58"/>
      <c r="BF677" s="382"/>
      <c r="BG677" s="457">
        <f t="shared" si="41"/>
        <v>10</v>
      </c>
      <c r="BH677" s="460">
        <f t="shared" si="43"/>
        <v>0.14925373134328357</v>
      </c>
      <c r="BI677" s="461">
        <f t="shared" si="42"/>
        <v>8.9552238805970144E-2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c r="H678" s="2036"/>
      <c r="I678" s="2036"/>
      <c r="J678" s="2036"/>
      <c r="K678" s="2036"/>
      <c r="L678" s="2036"/>
      <c r="M678" s="2036"/>
      <c r="N678" s="2036"/>
      <c r="O678" s="2036"/>
      <c r="P678" s="2036"/>
      <c r="Q678" s="2036"/>
      <c r="R678" s="2036"/>
      <c r="T678" s="35"/>
      <c r="U678" s="12" t="s">
        <v>90</v>
      </c>
      <c r="Z678" s="2036" t="s">
        <v>2536</v>
      </c>
      <c r="AA678" s="2036"/>
      <c r="AB678" s="2036"/>
      <c r="AC678" s="2036"/>
      <c r="AD678" s="2036"/>
      <c r="AE678" s="2036"/>
      <c r="AF678" s="2036"/>
      <c r="AG678" s="2036"/>
      <c r="AH678" s="2036"/>
      <c r="AI678" s="2036"/>
      <c r="AJ678" s="2036"/>
      <c r="AK678" s="2036"/>
      <c r="AZ678" s="58"/>
      <c r="BA678" s="446">
        <f t="shared" si="40"/>
        <v>2202</v>
      </c>
      <c r="BB678" s="58"/>
      <c r="BC678" s="58"/>
      <c r="BD678" s="58"/>
      <c r="BE678" s="58"/>
      <c r="BF678" s="382"/>
      <c r="BG678" s="457">
        <f t="shared" si="41"/>
        <v>6</v>
      </c>
      <c r="BH678" s="460">
        <f t="shared" si="43"/>
        <v>8.9552238805970144E-2</v>
      </c>
      <c r="BI678" s="461">
        <f t="shared" si="42"/>
        <v>2.2388059701492536E-2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6"/>
      <c r="H679" s="2036"/>
      <c r="I679" s="2036"/>
      <c r="J679" s="2036"/>
      <c r="K679" s="2036"/>
      <c r="L679" s="2036"/>
      <c r="M679" s="2036"/>
      <c r="N679" s="2036"/>
      <c r="O679" s="2036"/>
      <c r="P679" s="2036"/>
      <c r="Q679" s="2036"/>
      <c r="R679" s="2036"/>
      <c r="T679" s="35"/>
      <c r="U679" s="12" t="s">
        <v>615</v>
      </c>
      <c r="Z679" s="2038" t="s">
        <v>72</v>
      </c>
      <c r="AA679" s="2038"/>
      <c r="AB679" s="2038"/>
      <c r="AC679" s="2038"/>
      <c r="AD679" s="2038"/>
      <c r="AE679" s="2038"/>
      <c r="AF679" s="2038"/>
      <c r="AG679" s="2038"/>
      <c r="AH679" s="2038"/>
      <c r="AI679" s="2038"/>
      <c r="AJ679" s="2038"/>
      <c r="AK679" s="2038"/>
      <c r="AZ679" s="58"/>
      <c r="BA679" s="446">
        <f t="shared" si="40"/>
        <v>2202</v>
      </c>
      <c r="BB679" s="58"/>
      <c r="BC679" s="58"/>
      <c r="BD679" s="58"/>
      <c r="BE679" s="58"/>
      <c r="BF679" s="382"/>
      <c r="BG679" s="457">
        <f t="shared" si="41"/>
        <v>6</v>
      </c>
      <c r="BH679" s="460">
        <f t="shared" si="43"/>
        <v>8.9552238805970144E-2</v>
      </c>
      <c r="BI679" s="461">
        <f t="shared" si="42"/>
        <v>4.4776119402985072E-2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6"/>
      <c r="H680" s="2036"/>
      <c r="I680" s="2036"/>
      <c r="J680" s="2036"/>
      <c r="K680" s="2036"/>
      <c r="L680" s="2036"/>
      <c r="M680" s="2036"/>
      <c r="N680" s="2036"/>
      <c r="O680" s="2036"/>
      <c r="P680" s="2036"/>
      <c r="Q680" s="2036"/>
      <c r="R680" s="2036"/>
      <c r="T680" s="35"/>
      <c r="U680" s="12" t="s">
        <v>17</v>
      </c>
      <c r="Z680" s="2038" t="s">
        <v>2523</v>
      </c>
      <c r="AA680" s="2038"/>
      <c r="AB680" s="2038"/>
      <c r="AC680" s="2038"/>
      <c r="AD680" s="2038"/>
      <c r="AE680" s="2038"/>
      <c r="AF680" s="2038"/>
      <c r="AG680" s="2038"/>
      <c r="AH680" s="2038"/>
      <c r="AI680" s="2038"/>
      <c r="AJ680" s="2038"/>
      <c r="AK680" s="2038"/>
      <c r="AZ680" s="58"/>
      <c r="BA680" s="446" t="str">
        <f t="shared" si="40"/>
        <v>N/A</v>
      </c>
      <c r="BB680" s="58"/>
      <c r="BC680" s="58"/>
      <c r="BD680" s="58"/>
      <c r="BE680" s="58"/>
      <c r="BF680" s="382"/>
      <c r="BG680" s="457">
        <f t="shared" si="41"/>
        <v>13</v>
      </c>
      <c r="BH680" s="460">
        <f t="shared" si="43"/>
        <v>0.19402985074626866</v>
      </c>
      <c r="BI680" s="461">
        <f t="shared" si="42"/>
        <v>0.11641791044776119</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0"/>
      <c r="H681" s="2060"/>
      <c r="I681" s="2060"/>
      <c r="J681" s="2060"/>
      <c r="K681" s="2060"/>
      <c r="L681" s="2060"/>
      <c r="O681" s="137" t="s">
        <v>212</v>
      </c>
      <c r="P681" s="2027"/>
      <c r="Q681" s="2027"/>
      <c r="R681" s="2027"/>
      <c r="T681" s="35"/>
      <c r="U681" s="12" t="s">
        <v>325</v>
      </c>
      <c r="Z681" s="2181" t="s">
        <v>2539</v>
      </c>
      <c r="AA681" s="2060"/>
      <c r="AB681" s="2060"/>
      <c r="AC681" s="2060"/>
      <c r="AD681" s="2060"/>
      <c r="AE681" s="2060"/>
      <c r="AH681" s="137" t="s">
        <v>212</v>
      </c>
      <c r="AI681" s="2027"/>
      <c r="AJ681" s="2027"/>
      <c r="AK681" s="202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c r="I682" s="2036"/>
      <c r="J682" s="2036"/>
      <c r="K682" s="2036"/>
      <c r="L682" s="2036"/>
      <c r="M682" s="2036"/>
      <c r="N682" s="2036"/>
      <c r="O682" s="2036"/>
      <c r="P682" s="2036"/>
      <c r="Q682" s="2036"/>
      <c r="R682" s="2036"/>
      <c r="T682" s="35"/>
      <c r="U682" s="12" t="s">
        <v>18</v>
      </c>
      <c r="AA682" s="2036" t="s">
        <v>2624</v>
      </c>
      <c r="AB682" s="2036"/>
      <c r="AC682" s="2036"/>
      <c r="AD682" s="2036"/>
      <c r="AE682" s="2036"/>
      <c r="AF682" s="2036"/>
      <c r="AG682" s="2036"/>
      <c r="AH682" s="2036"/>
      <c r="AI682" s="2036"/>
      <c r="AJ682" s="2036"/>
      <c r="AK682" s="203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706</v>
      </c>
      <c r="O683" s="2035"/>
      <c r="T683" s="35"/>
      <c r="U683" s="12" t="s">
        <v>20</v>
      </c>
      <c r="AG683" s="2035" t="s">
        <v>578</v>
      </c>
      <c r="AH683" s="203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7">
        <f>C645</f>
        <v>0</v>
      </c>
      <c r="H685" s="2037"/>
      <c r="I685" s="2037"/>
      <c r="J685" s="2037"/>
      <c r="K685" s="2037"/>
      <c r="L685" s="2037"/>
      <c r="M685" s="2037"/>
      <c r="N685" s="2037"/>
      <c r="O685" s="2037"/>
      <c r="P685" s="2037"/>
      <c r="Q685" s="2037"/>
      <c r="R685" s="2037"/>
      <c r="T685" s="87" t="s">
        <v>681</v>
      </c>
      <c r="U685" s="12" t="s">
        <v>496</v>
      </c>
      <c r="Z685" s="2037">
        <f>C646</f>
        <v>0</v>
      </c>
      <c r="AA685" s="2037"/>
      <c r="AB685" s="2037"/>
      <c r="AC685" s="2037"/>
      <c r="AD685" s="2037"/>
      <c r="AE685" s="2037"/>
      <c r="AF685" s="2037"/>
      <c r="AG685" s="2037"/>
      <c r="AH685" s="2037"/>
      <c r="AI685" s="2037"/>
      <c r="AJ685" s="2037"/>
      <c r="AK685" s="203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6"/>
      <c r="H687" s="2036"/>
      <c r="I687" s="2036"/>
      <c r="J687" s="2036"/>
      <c r="K687" s="2036"/>
      <c r="L687" s="2036"/>
      <c r="M687" s="2036"/>
      <c r="N687" s="2036"/>
      <c r="O687" s="2036"/>
      <c r="P687" s="2036"/>
      <c r="Q687" s="2036"/>
      <c r="R687" s="2036"/>
      <c r="T687" s="35"/>
      <c r="U687" s="12" t="s">
        <v>615</v>
      </c>
      <c r="Z687" s="2038"/>
      <c r="AA687" s="2038"/>
      <c r="AB687" s="2038"/>
      <c r="AC687" s="2038"/>
      <c r="AD687" s="2038"/>
      <c r="AE687" s="2038"/>
      <c r="AF687" s="2038"/>
      <c r="AG687" s="2038"/>
      <c r="AH687" s="2038"/>
      <c r="AI687" s="2038"/>
      <c r="AJ687" s="2038"/>
      <c r="AK687" s="203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6"/>
      <c r="H688" s="2036"/>
      <c r="I688" s="2036"/>
      <c r="J688" s="2036"/>
      <c r="K688" s="2036"/>
      <c r="L688" s="2036"/>
      <c r="M688" s="2036"/>
      <c r="N688" s="2036"/>
      <c r="O688" s="2036"/>
      <c r="P688" s="2036"/>
      <c r="Q688" s="2036"/>
      <c r="R688" s="2036"/>
      <c r="T688" s="35"/>
      <c r="U688" s="12" t="s">
        <v>17</v>
      </c>
      <c r="Z688" s="2038"/>
      <c r="AA688" s="2038"/>
      <c r="AB688" s="2038"/>
      <c r="AC688" s="2038"/>
      <c r="AD688" s="2038"/>
      <c r="AE688" s="2038"/>
      <c r="AF688" s="2038"/>
      <c r="AG688" s="2038"/>
      <c r="AH688" s="2038"/>
      <c r="AI688" s="2038"/>
      <c r="AJ688" s="2038"/>
      <c r="AK688" s="203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0"/>
      <c r="H689" s="2060"/>
      <c r="I689" s="2060"/>
      <c r="J689" s="2060"/>
      <c r="K689" s="2060"/>
      <c r="L689" s="2060"/>
      <c r="O689" s="137" t="s">
        <v>212</v>
      </c>
      <c r="P689" s="2027"/>
      <c r="Q689" s="2027"/>
      <c r="R689" s="2027"/>
      <c r="T689" s="35"/>
      <c r="U689" s="12" t="s">
        <v>325</v>
      </c>
      <c r="Z689" s="2060"/>
      <c r="AA689" s="2060"/>
      <c r="AB689" s="2060"/>
      <c r="AC689" s="2060"/>
      <c r="AD689" s="2060"/>
      <c r="AE689" s="2060"/>
      <c r="AH689" s="137" t="s">
        <v>212</v>
      </c>
      <c r="AI689" s="2027"/>
      <c r="AJ689" s="2027"/>
      <c r="AK689" s="202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706</v>
      </c>
      <c r="O691" s="2035"/>
      <c r="T691" s="35"/>
      <c r="U691" s="12" t="s">
        <v>20</v>
      </c>
      <c r="AG691" s="2035" t="s">
        <v>706</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7">
        <f>C647</f>
        <v>0</v>
      </c>
      <c r="H693" s="2037"/>
      <c r="I693" s="2037"/>
      <c r="J693" s="2037"/>
      <c r="K693" s="2037"/>
      <c r="L693" s="2037"/>
      <c r="M693" s="2037"/>
      <c r="N693" s="2037"/>
      <c r="O693" s="2037"/>
      <c r="P693" s="2037"/>
      <c r="Q693" s="2037"/>
      <c r="R693" s="2037"/>
      <c r="T693" s="87" t="s">
        <v>373</v>
      </c>
      <c r="U693" s="12" t="s">
        <v>496</v>
      </c>
      <c r="Z693" s="2037">
        <f>C648</f>
        <v>0</v>
      </c>
      <c r="AA693" s="2037"/>
      <c r="AB693" s="2037"/>
      <c r="AC693" s="2037"/>
      <c r="AD693" s="2037"/>
      <c r="AE693" s="2037"/>
      <c r="AF693" s="2037"/>
      <c r="AG693" s="2037"/>
      <c r="AH693" s="2037"/>
      <c r="AI693" s="2037"/>
      <c r="AJ693" s="2037"/>
      <c r="AK693" s="203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6"/>
      <c r="H695" s="2036"/>
      <c r="I695" s="2036"/>
      <c r="J695" s="2036"/>
      <c r="K695" s="2036"/>
      <c r="L695" s="2036"/>
      <c r="M695" s="2036"/>
      <c r="N695" s="2036"/>
      <c r="O695" s="2036"/>
      <c r="P695" s="2036"/>
      <c r="Q695" s="2036"/>
      <c r="R695" s="2036"/>
      <c r="U695" s="12" t="s">
        <v>615</v>
      </c>
      <c r="Z695" s="2038"/>
      <c r="AA695" s="2038"/>
      <c r="AB695" s="2038"/>
      <c r="AC695" s="2038"/>
      <c r="AD695" s="2038"/>
      <c r="AE695" s="2038"/>
      <c r="AF695" s="2038"/>
      <c r="AG695" s="2038"/>
      <c r="AH695" s="2038"/>
      <c r="AI695" s="2038"/>
      <c r="AJ695" s="2038"/>
      <c r="AK695" s="2038"/>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6"/>
      <c r="H696" s="2036"/>
      <c r="I696" s="2036"/>
      <c r="J696" s="2036"/>
      <c r="K696" s="2036"/>
      <c r="L696" s="2036"/>
      <c r="M696" s="2036"/>
      <c r="N696" s="2036"/>
      <c r="O696" s="2036"/>
      <c r="P696" s="2036"/>
      <c r="Q696" s="2036"/>
      <c r="R696" s="2036"/>
      <c r="U696" s="12" t="s">
        <v>17</v>
      </c>
      <c r="Z696" s="2038"/>
      <c r="AA696" s="2038"/>
      <c r="AB696" s="2038"/>
      <c r="AC696" s="2038"/>
      <c r="AD696" s="2038"/>
      <c r="AE696" s="2038"/>
      <c r="AF696" s="2038"/>
      <c r="AG696" s="2038"/>
      <c r="AH696" s="2038"/>
      <c r="AI696" s="2038"/>
      <c r="AJ696" s="2038"/>
      <c r="AK696" s="2038"/>
      <c r="AZ696" s="58"/>
      <c r="BA696" s="58"/>
      <c r="BB696" s="58"/>
      <c r="BC696" s="58"/>
      <c r="BD696" s="58"/>
      <c r="BF696" s="453" t="s">
        <v>968</v>
      </c>
      <c r="BG696" s="462">
        <f>SUM(BG671:BG695)</f>
        <v>67</v>
      </c>
      <c r="BH696" s="463">
        <f>SUM(BH671:BH695)</f>
        <v>1</v>
      </c>
      <c r="BI696" s="463">
        <f>SUM(BI671:BI695)</f>
        <v>0.41194029850746267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0"/>
      <c r="H697" s="2060"/>
      <c r="I697" s="2060"/>
      <c r="J697" s="2060"/>
      <c r="K697" s="2060"/>
      <c r="L697" s="2060"/>
      <c r="O697" s="137" t="s">
        <v>212</v>
      </c>
      <c r="P697" s="2027"/>
      <c r="Q697" s="2027"/>
      <c r="R697" s="2027"/>
      <c r="U697" s="12" t="s">
        <v>325</v>
      </c>
      <c r="Z697" s="2060"/>
      <c r="AA697" s="2060"/>
      <c r="AB697" s="2060"/>
      <c r="AC697" s="2060"/>
      <c r="AD697" s="2060"/>
      <c r="AE697" s="2060"/>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13</v>
      </c>
      <c r="BH703" s="460">
        <f>BG703/$BG$728</f>
        <v>0.19402985074626866</v>
      </c>
      <c r="BI703" s="461">
        <f t="shared" ref="BI703:BI727" si="45">IF(BH703=0," ",BH703*AM728)</f>
        <v>2.9467150230157623E-2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7.4626865671641784E-2</v>
      </c>
      <c r="BI704" s="461">
        <f t="shared" si="45"/>
        <v>2.2361905426140326E-2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44448</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7.4626865671641784E-2</v>
      </c>
      <c r="BI705" s="461">
        <f t="shared" si="45"/>
        <v>1.1596868438613909E-2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1"/>
      <c r="AF706" s="2391"/>
      <c r="AG706" s="2391"/>
      <c r="AH706" s="2391"/>
      <c r="AI706" s="239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7.4626865671641784E-2</v>
      </c>
      <c r="BI706" s="461">
        <f t="shared" si="45"/>
        <v>2.2379921548202283E-2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2.9850746268656716E-2</v>
      </c>
      <c r="BI707" s="461">
        <f t="shared" si="45"/>
        <v>1.1930532723514381E-2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44629</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v>
      </c>
      <c r="BH708" s="460">
        <f t="shared" si="46"/>
        <v>2.9850746268656716E-2</v>
      </c>
      <c r="BI708" s="461">
        <f t="shared" si="45"/>
        <v>1.4925373134328358E-2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5">
        <f>[9]Summary!$B$25</f>
        <v>0.54899999999999993</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0.14925373134328357</v>
      </c>
      <c r="BI709" s="461">
        <f t="shared" si="45"/>
        <v>8.9519686192809131E-2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7" t="str">
        <f>H334</f>
        <v>California Municipal Finance Authority</v>
      </c>
      <c r="X710" s="2037"/>
      <c r="Y710" s="2037"/>
      <c r="Z710" s="2037"/>
      <c r="AA710" s="2037"/>
      <c r="AB710" s="2037"/>
      <c r="AC710" s="2037"/>
      <c r="AD710" s="2037"/>
      <c r="AE710" s="2037"/>
      <c r="AF710" s="2037"/>
      <c r="AG710" s="2037"/>
      <c r="AH710" s="2037"/>
      <c r="AI710" s="2037"/>
      <c r="AJ710" s="2037"/>
      <c r="AK710" s="20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6</v>
      </c>
      <c r="BH710" s="460">
        <f t="shared" si="46"/>
        <v>8.9552238805970144E-2</v>
      </c>
      <c r="BI710" s="461">
        <f t="shared" si="45"/>
        <v>1.2607263410468094E-2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6</v>
      </c>
      <c r="BH711" s="460">
        <f t="shared" si="46"/>
        <v>8.9552238805970144E-2</v>
      </c>
      <c r="BI711" s="461">
        <f t="shared" si="45"/>
        <v>4.4776119402985072E-2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13</v>
      </c>
      <c r="BH712" s="460">
        <f t="shared" si="46"/>
        <v>0.19402985074626866</v>
      </c>
      <c r="BI712" s="461">
        <f t="shared" si="45"/>
        <v>0.11640028739138097</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0"/>
      <c r="K715" s="2060"/>
      <c r="L715" s="2060"/>
      <c r="M715" s="2060"/>
      <c r="N715" s="2060"/>
      <c r="O715" s="2060"/>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9" t="s">
        <v>407</v>
      </c>
      <c r="C724" s="2110"/>
      <c r="D724" s="2110"/>
      <c r="E724" s="2110"/>
      <c r="F724" s="2111"/>
      <c r="G724" s="2109" t="s">
        <v>291</v>
      </c>
      <c r="H724" s="2110"/>
      <c r="I724" s="2110"/>
      <c r="J724" s="2111"/>
      <c r="K724" s="2282" t="s">
        <v>2157</v>
      </c>
      <c r="L724" s="2283"/>
      <c r="M724" s="2283"/>
      <c r="N724" s="2284"/>
      <c r="O724" s="2109" t="s">
        <v>478</v>
      </c>
      <c r="P724" s="2110"/>
      <c r="Q724" s="2110"/>
      <c r="R724" s="2110"/>
      <c r="S724" s="2111"/>
      <c r="T724" s="2109" t="s">
        <v>292</v>
      </c>
      <c r="U724" s="2110"/>
      <c r="V724" s="2110"/>
      <c r="W724" s="2110"/>
      <c r="X724" s="2111"/>
      <c r="Y724" s="2109" t="s">
        <v>293</v>
      </c>
      <c r="Z724" s="2110"/>
      <c r="AA724" s="2110"/>
      <c r="AB724" s="2111"/>
      <c r="AC724" s="2109" t="s">
        <v>294</v>
      </c>
      <c r="AD724" s="2110"/>
      <c r="AE724" s="2110"/>
      <c r="AF724" s="2110"/>
      <c r="AG724" s="2111"/>
      <c r="AH724" s="2109" t="s">
        <v>408</v>
      </c>
      <c r="AI724" s="2110"/>
      <c r="AJ724" s="2110"/>
      <c r="AK724" s="2110"/>
      <c r="AL724" s="2111"/>
      <c r="AM724" s="2109" t="s">
        <v>682</v>
      </c>
      <c r="AN724" s="2110"/>
      <c r="AO724" s="211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2"/>
      <c r="C725" s="2113"/>
      <c r="D725" s="2113"/>
      <c r="E725" s="2113"/>
      <c r="F725" s="2114"/>
      <c r="G725" s="2112"/>
      <c r="H725" s="2113"/>
      <c r="I725" s="2113"/>
      <c r="J725" s="2114"/>
      <c r="K725" s="2285"/>
      <c r="L725" s="2286"/>
      <c r="M725" s="2286"/>
      <c r="N725" s="2287"/>
      <c r="O725" s="2112"/>
      <c r="P725" s="2113"/>
      <c r="Q725" s="2113"/>
      <c r="R725" s="2113"/>
      <c r="S725" s="2114"/>
      <c r="T725" s="2112"/>
      <c r="U725" s="2113"/>
      <c r="V725" s="2113"/>
      <c r="W725" s="2113"/>
      <c r="X725" s="2114"/>
      <c r="Y725" s="2112"/>
      <c r="Z725" s="2113"/>
      <c r="AA725" s="2113"/>
      <c r="AB725" s="2114"/>
      <c r="AC725" s="2112"/>
      <c r="AD725" s="2113"/>
      <c r="AE725" s="2113"/>
      <c r="AF725" s="2113"/>
      <c r="AG725" s="2114"/>
      <c r="AH725" s="2112"/>
      <c r="AI725" s="2113"/>
      <c r="AJ725" s="2113"/>
      <c r="AK725" s="2113"/>
      <c r="AL725" s="2114"/>
      <c r="AM725" s="2112"/>
      <c r="AN725" s="2113"/>
      <c r="AO725" s="211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2"/>
      <c r="C726" s="2113"/>
      <c r="D726" s="2113"/>
      <c r="E726" s="2113"/>
      <c r="F726" s="2114"/>
      <c r="G726" s="2112"/>
      <c r="H726" s="2113"/>
      <c r="I726" s="2113"/>
      <c r="J726" s="2114"/>
      <c r="K726" s="2285"/>
      <c r="L726" s="2286"/>
      <c r="M726" s="2286"/>
      <c r="N726" s="2287"/>
      <c r="O726" s="2112"/>
      <c r="P726" s="2113"/>
      <c r="Q726" s="2113"/>
      <c r="R726" s="2113"/>
      <c r="S726" s="2114"/>
      <c r="T726" s="2112"/>
      <c r="U726" s="2113"/>
      <c r="V726" s="2113"/>
      <c r="W726" s="2113"/>
      <c r="X726" s="2114"/>
      <c r="Y726" s="2112"/>
      <c r="Z726" s="2113"/>
      <c r="AA726" s="2113"/>
      <c r="AB726" s="2114"/>
      <c r="AC726" s="2112"/>
      <c r="AD726" s="2113"/>
      <c r="AE726" s="2113"/>
      <c r="AF726" s="2113"/>
      <c r="AG726" s="2114"/>
      <c r="AH726" s="2112"/>
      <c r="AI726" s="2113"/>
      <c r="AJ726" s="2113"/>
      <c r="AK726" s="2113"/>
      <c r="AL726" s="2114"/>
      <c r="AM726" s="2112"/>
      <c r="AN726" s="2113"/>
      <c r="AO726" s="211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5"/>
      <c r="C727" s="2116"/>
      <c r="D727" s="2116"/>
      <c r="E727" s="2116"/>
      <c r="F727" s="2117"/>
      <c r="G727" s="2115"/>
      <c r="H727" s="2116"/>
      <c r="I727" s="2116"/>
      <c r="J727" s="2117"/>
      <c r="K727" s="2285"/>
      <c r="L727" s="2286"/>
      <c r="M727" s="2286"/>
      <c r="N727" s="2287"/>
      <c r="O727" s="2115"/>
      <c r="P727" s="2116"/>
      <c r="Q727" s="2116"/>
      <c r="R727" s="2116"/>
      <c r="S727" s="2117"/>
      <c r="T727" s="2115"/>
      <c r="U727" s="2116"/>
      <c r="V727" s="2116"/>
      <c r="W727" s="2116"/>
      <c r="X727" s="2117"/>
      <c r="Y727" s="2115"/>
      <c r="Z727" s="2116"/>
      <c r="AA727" s="2116"/>
      <c r="AB727" s="2117"/>
      <c r="AC727" s="2115"/>
      <c r="AD727" s="2116"/>
      <c r="AE727" s="2116"/>
      <c r="AF727" s="2116"/>
      <c r="AG727" s="2117"/>
      <c r="AH727" s="2115"/>
      <c r="AI727" s="2116"/>
      <c r="AJ727" s="2116"/>
      <c r="AK727" s="2116"/>
      <c r="AL727" s="2117"/>
      <c r="AM727" s="2115"/>
      <c r="AN727" s="2116"/>
      <c r="AO727" s="211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2" t="s">
        <v>333</v>
      </c>
      <c r="C728" s="2043"/>
      <c r="D728" s="2043"/>
      <c r="E728" s="2043"/>
      <c r="F728" s="2044"/>
      <c r="G728" s="2265">
        <v>13</v>
      </c>
      <c r="H728" s="2266"/>
      <c r="I728" s="2266"/>
      <c r="J728" s="2267"/>
      <c r="K728" s="2072">
        <v>386</v>
      </c>
      <c r="L728" s="2073"/>
      <c r="M728" s="2073"/>
      <c r="N728" s="2074"/>
      <c r="O728" s="2063">
        <v>250</v>
      </c>
      <c r="P728" s="2064"/>
      <c r="Q728" s="2064"/>
      <c r="R728" s="2064"/>
      <c r="S728" s="2065"/>
      <c r="T728" s="2139">
        <f t="shared" ref="T728:T752" si="47">G728*O728</f>
        <v>3250</v>
      </c>
      <c r="U728" s="2140"/>
      <c r="V728" s="2140"/>
      <c r="W728" s="2140"/>
      <c r="X728" s="2141"/>
      <c r="Y728" s="2063">
        <v>10</v>
      </c>
      <c r="Z728" s="2064"/>
      <c r="AA728" s="2064"/>
      <c r="AB728" s="2065"/>
      <c r="AC728" s="2139">
        <f t="shared" ref="AC728:AC752" si="48">O728+Y728</f>
        <v>260</v>
      </c>
      <c r="AD728" s="2140"/>
      <c r="AE728" s="2140"/>
      <c r="AF728" s="2140"/>
      <c r="AG728" s="2141"/>
      <c r="AH728" s="2291">
        <v>0.25</v>
      </c>
      <c r="AI728" s="2292"/>
      <c r="AJ728" s="2292"/>
      <c r="AK728" s="2292"/>
      <c r="AL728" s="2293"/>
      <c r="AM728" s="2244">
        <f t="shared" ref="AM728:AM752" si="49">IF($AH728&gt;0,($AC728/$BA670), " ")</f>
        <v>0.15186915887850466</v>
      </c>
      <c r="AN728" s="2245"/>
      <c r="AO728" s="2246"/>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1</v>
      </c>
      <c r="BI728" s="463">
        <f>SUM(BI703:BI727)</f>
        <v>0.37596510789860016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2" t="s">
        <v>333</v>
      </c>
      <c r="C729" s="2043"/>
      <c r="D729" s="2043"/>
      <c r="E729" s="2043"/>
      <c r="F729" s="2044"/>
      <c r="G729" s="2265">
        <v>5</v>
      </c>
      <c r="H729" s="2266"/>
      <c r="I729" s="2266"/>
      <c r="J729" s="2267"/>
      <c r="K729" s="2072">
        <v>386</v>
      </c>
      <c r="L729" s="2073"/>
      <c r="M729" s="2073"/>
      <c r="N729" s="2074"/>
      <c r="O729" s="2063">
        <v>503</v>
      </c>
      <c r="P729" s="2064"/>
      <c r="Q729" s="2064"/>
      <c r="R729" s="2064"/>
      <c r="S729" s="2065"/>
      <c r="T729" s="2139">
        <f t="shared" si="47"/>
        <v>2515</v>
      </c>
      <c r="U729" s="2140"/>
      <c r="V729" s="2140"/>
      <c r="W729" s="2140"/>
      <c r="X729" s="2141"/>
      <c r="Y729" s="2063">
        <v>10</v>
      </c>
      <c r="Z729" s="2064"/>
      <c r="AA729" s="2064"/>
      <c r="AB729" s="2065"/>
      <c r="AC729" s="2139">
        <f t="shared" si="48"/>
        <v>513</v>
      </c>
      <c r="AD729" s="2140"/>
      <c r="AE729" s="2140"/>
      <c r="AF729" s="2140"/>
      <c r="AG729" s="2141"/>
      <c r="AH729" s="2291">
        <v>0.3</v>
      </c>
      <c r="AI729" s="2292"/>
      <c r="AJ729" s="2292"/>
      <c r="AK729" s="2292"/>
      <c r="AL729" s="2293"/>
      <c r="AM729" s="2244">
        <f t="shared" si="49"/>
        <v>0.29964953271028039</v>
      </c>
      <c r="AN729" s="2245"/>
      <c r="AO729" s="224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2" t="s">
        <v>334</v>
      </c>
      <c r="C730" s="2043"/>
      <c r="D730" s="2043"/>
      <c r="E730" s="2043"/>
      <c r="F730" s="2044"/>
      <c r="G730" s="2265">
        <v>5</v>
      </c>
      <c r="H730" s="2266"/>
      <c r="I730" s="2266"/>
      <c r="J730" s="2267"/>
      <c r="K730" s="2072">
        <v>562</v>
      </c>
      <c r="L730" s="2073"/>
      <c r="M730" s="2073"/>
      <c r="N730" s="2074"/>
      <c r="O730" s="2063">
        <v>275</v>
      </c>
      <c r="P730" s="2064"/>
      <c r="Q730" s="2064"/>
      <c r="R730" s="2064"/>
      <c r="S730" s="2065"/>
      <c r="T730" s="2139">
        <f t="shared" si="47"/>
        <v>1375</v>
      </c>
      <c r="U730" s="2140"/>
      <c r="V730" s="2140"/>
      <c r="W730" s="2140"/>
      <c r="X730" s="2141"/>
      <c r="Y730" s="2063">
        <v>10</v>
      </c>
      <c r="Z730" s="2064"/>
      <c r="AA730" s="2064"/>
      <c r="AB730" s="2065"/>
      <c r="AC730" s="2139">
        <f t="shared" si="48"/>
        <v>285</v>
      </c>
      <c r="AD730" s="2140"/>
      <c r="AE730" s="2140"/>
      <c r="AF730" s="2140"/>
      <c r="AG730" s="2141"/>
      <c r="AH730" s="2291">
        <v>0.25</v>
      </c>
      <c r="AI730" s="2292"/>
      <c r="AJ730" s="2292"/>
      <c r="AK730" s="2292"/>
      <c r="AL730" s="2293"/>
      <c r="AM730" s="2244">
        <f t="shared" si="49"/>
        <v>0.15539803707742639</v>
      </c>
      <c r="AN730" s="2245"/>
      <c r="AO730" s="224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2" t="s">
        <v>334</v>
      </c>
      <c r="C731" s="2043"/>
      <c r="D731" s="2043"/>
      <c r="E731" s="2043"/>
      <c r="F731" s="2044"/>
      <c r="G731" s="2265">
        <v>5</v>
      </c>
      <c r="H731" s="2266"/>
      <c r="I731" s="2266"/>
      <c r="J731" s="2267"/>
      <c r="K731" s="2072">
        <v>562</v>
      </c>
      <c r="L731" s="2073"/>
      <c r="M731" s="2073"/>
      <c r="N731" s="2074"/>
      <c r="O731" s="2063">
        <v>540</v>
      </c>
      <c r="P731" s="2064"/>
      <c r="Q731" s="2064"/>
      <c r="R731" s="2064"/>
      <c r="S731" s="2065"/>
      <c r="T731" s="2139">
        <f t="shared" si="47"/>
        <v>2700</v>
      </c>
      <c r="U731" s="2140"/>
      <c r="V731" s="2140"/>
      <c r="W731" s="2140"/>
      <c r="X731" s="2141"/>
      <c r="Y731" s="2063">
        <v>10</v>
      </c>
      <c r="Z731" s="2064"/>
      <c r="AA731" s="2064"/>
      <c r="AB731" s="2065"/>
      <c r="AC731" s="2139">
        <f t="shared" si="48"/>
        <v>550</v>
      </c>
      <c r="AD731" s="2140"/>
      <c r="AE731" s="2140"/>
      <c r="AF731" s="2140"/>
      <c r="AG731" s="2141"/>
      <c r="AH731" s="2291">
        <v>0.3</v>
      </c>
      <c r="AI731" s="2292"/>
      <c r="AJ731" s="2292"/>
      <c r="AK731" s="2292"/>
      <c r="AL731" s="2293"/>
      <c r="AM731" s="2244">
        <f t="shared" si="49"/>
        <v>0.2998909487459106</v>
      </c>
      <c r="AN731" s="2245"/>
      <c r="AO731" s="224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2" t="s">
        <v>334</v>
      </c>
      <c r="C732" s="2043"/>
      <c r="D732" s="2043"/>
      <c r="E732" s="2043"/>
      <c r="F732" s="2044"/>
      <c r="G732" s="2265">
        <v>2</v>
      </c>
      <c r="H732" s="2266"/>
      <c r="I732" s="2266"/>
      <c r="J732" s="2267"/>
      <c r="K732" s="2072">
        <v>562</v>
      </c>
      <c r="L732" s="2073"/>
      <c r="M732" s="2073"/>
      <c r="N732" s="2074"/>
      <c r="O732" s="2063">
        <v>723</v>
      </c>
      <c r="P732" s="2064"/>
      <c r="Q732" s="2064"/>
      <c r="R732" s="2064"/>
      <c r="S732" s="2065"/>
      <c r="T732" s="2139">
        <f t="shared" si="47"/>
        <v>1446</v>
      </c>
      <c r="U732" s="2140"/>
      <c r="V732" s="2140"/>
      <c r="W732" s="2140"/>
      <c r="X732" s="2141"/>
      <c r="Y732" s="2063">
        <v>10</v>
      </c>
      <c r="Z732" s="2064"/>
      <c r="AA732" s="2064"/>
      <c r="AB732" s="2065"/>
      <c r="AC732" s="2139">
        <f t="shared" si="48"/>
        <v>733</v>
      </c>
      <c r="AD732" s="2140"/>
      <c r="AE732" s="2140"/>
      <c r="AF732" s="2140"/>
      <c r="AG732" s="2141"/>
      <c r="AH732" s="2291">
        <v>0.4</v>
      </c>
      <c r="AI732" s="2292"/>
      <c r="AJ732" s="2292"/>
      <c r="AK732" s="2292"/>
      <c r="AL732" s="2293"/>
      <c r="AM732" s="2244">
        <f t="shared" si="49"/>
        <v>0.39967284623773175</v>
      </c>
      <c r="AN732" s="2245"/>
      <c r="AO732" s="224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2" t="s">
        <v>334</v>
      </c>
      <c r="C733" s="2043"/>
      <c r="D733" s="2043"/>
      <c r="E733" s="2043"/>
      <c r="F733" s="2044"/>
      <c r="G733" s="2265">
        <v>2</v>
      </c>
      <c r="H733" s="2266"/>
      <c r="I733" s="2266"/>
      <c r="J733" s="2267"/>
      <c r="K733" s="2072">
        <v>562</v>
      </c>
      <c r="L733" s="2073"/>
      <c r="M733" s="2073"/>
      <c r="N733" s="2074"/>
      <c r="O733" s="2063">
        <v>907</v>
      </c>
      <c r="P733" s="2064"/>
      <c r="Q733" s="2064"/>
      <c r="R733" s="2064"/>
      <c r="S733" s="2065"/>
      <c r="T733" s="2139">
        <f t="shared" si="47"/>
        <v>1814</v>
      </c>
      <c r="U733" s="2140"/>
      <c r="V733" s="2140"/>
      <c r="W733" s="2140"/>
      <c r="X733" s="2141"/>
      <c r="Y733" s="2063">
        <v>10</v>
      </c>
      <c r="Z733" s="2064"/>
      <c r="AA733" s="2064"/>
      <c r="AB733" s="2065"/>
      <c r="AC733" s="2139">
        <f t="shared" si="48"/>
        <v>917</v>
      </c>
      <c r="AD733" s="2140"/>
      <c r="AE733" s="2140"/>
      <c r="AF733" s="2140"/>
      <c r="AG733" s="2141"/>
      <c r="AH733" s="2291">
        <v>0.5</v>
      </c>
      <c r="AI733" s="2292"/>
      <c r="AJ733" s="2292"/>
      <c r="AK733" s="2292"/>
      <c r="AL733" s="2293"/>
      <c r="AM733" s="2244">
        <f t="shared" si="49"/>
        <v>0.5</v>
      </c>
      <c r="AN733" s="2245"/>
      <c r="AO733" s="224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2" t="s">
        <v>334</v>
      </c>
      <c r="C734" s="2043"/>
      <c r="D734" s="2043"/>
      <c r="E734" s="2043"/>
      <c r="F734" s="2044"/>
      <c r="G734" s="2265">
        <v>10</v>
      </c>
      <c r="H734" s="2266"/>
      <c r="I734" s="2266"/>
      <c r="J734" s="2267"/>
      <c r="K734" s="2072">
        <v>562</v>
      </c>
      <c r="L734" s="2073"/>
      <c r="M734" s="2073"/>
      <c r="N734" s="2074"/>
      <c r="O734" s="2063">
        <v>1090</v>
      </c>
      <c r="P734" s="2064"/>
      <c r="Q734" s="2064"/>
      <c r="R734" s="2064"/>
      <c r="S734" s="2065"/>
      <c r="T734" s="2139">
        <f t="shared" si="47"/>
        <v>10900</v>
      </c>
      <c r="U734" s="2140"/>
      <c r="V734" s="2140"/>
      <c r="W734" s="2140"/>
      <c r="X734" s="2141"/>
      <c r="Y734" s="2063">
        <v>10</v>
      </c>
      <c r="Z734" s="2064"/>
      <c r="AA734" s="2064"/>
      <c r="AB734" s="2065"/>
      <c r="AC734" s="2139">
        <f t="shared" si="48"/>
        <v>1100</v>
      </c>
      <c r="AD734" s="2140"/>
      <c r="AE734" s="2140"/>
      <c r="AF734" s="2140"/>
      <c r="AG734" s="2141"/>
      <c r="AH734" s="2291">
        <v>0.6</v>
      </c>
      <c r="AI734" s="2292"/>
      <c r="AJ734" s="2292"/>
      <c r="AK734" s="2292"/>
      <c r="AL734" s="2293"/>
      <c r="AM734" s="2244">
        <f t="shared" si="49"/>
        <v>0.5997818974918212</v>
      </c>
      <c r="AN734" s="2245"/>
      <c r="AO734" s="224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2" t="s">
        <v>168</v>
      </c>
      <c r="C735" s="2043"/>
      <c r="D735" s="2043"/>
      <c r="E735" s="2043"/>
      <c r="F735" s="2044"/>
      <c r="G735" s="2265">
        <v>6</v>
      </c>
      <c r="H735" s="2266"/>
      <c r="I735" s="2266"/>
      <c r="J735" s="2267"/>
      <c r="K735" s="2072">
        <v>727</v>
      </c>
      <c r="L735" s="2073"/>
      <c r="M735" s="2073"/>
      <c r="N735" s="2074"/>
      <c r="O735" s="2063">
        <v>300</v>
      </c>
      <c r="P735" s="2064"/>
      <c r="Q735" s="2064"/>
      <c r="R735" s="2064"/>
      <c r="S735" s="2065"/>
      <c r="T735" s="2139">
        <f t="shared" si="47"/>
        <v>1800</v>
      </c>
      <c r="U735" s="2140"/>
      <c r="V735" s="2140"/>
      <c r="W735" s="2140"/>
      <c r="X735" s="2141"/>
      <c r="Y735" s="2063">
        <v>10</v>
      </c>
      <c r="Z735" s="2064"/>
      <c r="AA735" s="2064"/>
      <c r="AB735" s="2065"/>
      <c r="AC735" s="2139">
        <f t="shared" si="48"/>
        <v>310</v>
      </c>
      <c r="AD735" s="2140"/>
      <c r="AE735" s="2140"/>
      <c r="AF735" s="2140"/>
      <c r="AG735" s="2141"/>
      <c r="AH735" s="2291">
        <v>0.25</v>
      </c>
      <c r="AI735" s="2292"/>
      <c r="AJ735" s="2292"/>
      <c r="AK735" s="2292"/>
      <c r="AL735" s="2293"/>
      <c r="AM735" s="2244">
        <f t="shared" si="49"/>
        <v>0.1407811080835604</v>
      </c>
      <c r="AN735" s="2245"/>
      <c r="AO735" s="224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2" t="s">
        <v>168</v>
      </c>
      <c r="C736" s="2043"/>
      <c r="D736" s="2043"/>
      <c r="E736" s="2043"/>
      <c r="F736" s="2044"/>
      <c r="G736" s="2265">
        <v>6</v>
      </c>
      <c r="H736" s="2266"/>
      <c r="I736" s="2266"/>
      <c r="J736" s="2267"/>
      <c r="K736" s="2072">
        <v>727</v>
      </c>
      <c r="L736" s="2073"/>
      <c r="M736" s="2073"/>
      <c r="N736" s="2074"/>
      <c r="O736" s="2063">
        <v>1091</v>
      </c>
      <c r="P736" s="2064"/>
      <c r="Q736" s="2064"/>
      <c r="R736" s="2064"/>
      <c r="S736" s="2065"/>
      <c r="T736" s="2139">
        <f t="shared" si="47"/>
        <v>6546</v>
      </c>
      <c r="U736" s="2140"/>
      <c r="V736" s="2140"/>
      <c r="W736" s="2140"/>
      <c r="X736" s="2141"/>
      <c r="Y736" s="2063">
        <v>10</v>
      </c>
      <c r="Z736" s="2064"/>
      <c r="AA736" s="2064"/>
      <c r="AB736" s="2065"/>
      <c r="AC736" s="2139">
        <f t="shared" si="48"/>
        <v>1101</v>
      </c>
      <c r="AD736" s="2140"/>
      <c r="AE736" s="2140"/>
      <c r="AF736" s="2140"/>
      <c r="AG736" s="2141"/>
      <c r="AH736" s="2291">
        <v>0.5</v>
      </c>
      <c r="AI736" s="2292"/>
      <c r="AJ736" s="2292"/>
      <c r="AK736" s="2292"/>
      <c r="AL736" s="2293"/>
      <c r="AM736" s="2244">
        <f t="shared" si="49"/>
        <v>0.5</v>
      </c>
      <c r="AN736" s="2245"/>
      <c r="AO736" s="224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2" t="s">
        <v>168</v>
      </c>
      <c r="C737" s="2043"/>
      <c r="D737" s="2043"/>
      <c r="E737" s="2043"/>
      <c r="F737" s="2044"/>
      <c r="G737" s="2265">
        <v>13</v>
      </c>
      <c r="H737" s="2266"/>
      <c r="I737" s="2266"/>
      <c r="J737" s="2267"/>
      <c r="K737" s="2072">
        <v>727</v>
      </c>
      <c r="L737" s="2073"/>
      <c r="M737" s="2073"/>
      <c r="N737" s="2074"/>
      <c r="O737" s="2063">
        <v>1311</v>
      </c>
      <c r="P737" s="2064"/>
      <c r="Q737" s="2064"/>
      <c r="R737" s="2064"/>
      <c r="S737" s="2065"/>
      <c r="T737" s="2139">
        <f t="shared" si="47"/>
        <v>17043</v>
      </c>
      <c r="U737" s="2140"/>
      <c r="V737" s="2140"/>
      <c r="W737" s="2140"/>
      <c r="X737" s="2141"/>
      <c r="Y737" s="2063">
        <v>10</v>
      </c>
      <c r="Z737" s="2064"/>
      <c r="AA737" s="2064"/>
      <c r="AB737" s="2065"/>
      <c r="AC737" s="2139">
        <f t="shared" si="48"/>
        <v>1321</v>
      </c>
      <c r="AD737" s="2140"/>
      <c r="AE737" s="2140"/>
      <c r="AF737" s="2140"/>
      <c r="AG737" s="2141"/>
      <c r="AH737" s="2291">
        <v>0.6</v>
      </c>
      <c r="AI737" s="2292"/>
      <c r="AJ737" s="2292"/>
      <c r="AK737" s="2292"/>
      <c r="AL737" s="2293"/>
      <c r="AM737" s="2244">
        <f t="shared" si="49"/>
        <v>0.5999091734786558</v>
      </c>
      <c r="AN737" s="2245"/>
      <c r="AO737" s="224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2"/>
      <c r="C738" s="2043"/>
      <c r="D738" s="2043"/>
      <c r="E738" s="2043"/>
      <c r="F738" s="2044"/>
      <c r="G738" s="2265"/>
      <c r="H738" s="2266"/>
      <c r="I738" s="2266"/>
      <c r="J738" s="2267"/>
      <c r="K738" s="2072"/>
      <c r="L738" s="2073"/>
      <c r="M738" s="2073"/>
      <c r="N738" s="2074"/>
      <c r="O738" s="2063"/>
      <c r="P738" s="2064"/>
      <c r="Q738" s="2064"/>
      <c r="R738" s="2064"/>
      <c r="S738" s="2065"/>
      <c r="T738" s="2139">
        <f t="shared" si="47"/>
        <v>0</v>
      </c>
      <c r="U738" s="2140"/>
      <c r="V738" s="2140"/>
      <c r="W738" s="2140"/>
      <c r="X738" s="2141"/>
      <c r="Y738" s="2063"/>
      <c r="Z738" s="2064"/>
      <c r="AA738" s="2064"/>
      <c r="AB738" s="2065"/>
      <c r="AC738" s="2139">
        <f t="shared" si="48"/>
        <v>0</v>
      </c>
      <c r="AD738" s="2140"/>
      <c r="AE738" s="2140"/>
      <c r="AF738" s="2140"/>
      <c r="AG738" s="2141"/>
      <c r="AH738" s="2291"/>
      <c r="AI738" s="2292"/>
      <c r="AJ738" s="2292"/>
      <c r="AK738" s="2292"/>
      <c r="AL738" s="2293"/>
      <c r="AM738" s="2244" t="str">
        <f t="shared" si="49"/>
        <v xml:space="preserve"> </v>
      </c>
      <c r="AN738" s="2245"/>
      <c r="AO738" s="224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2"/>
      <c r="C739" s="2043"/>
      <c r="D739" s="2043"/>
      <c r="E739" s="2043"/>
      <c r="F739" s="2044"/>
      <c r="G739" s="2265"/>
      <c r="H739" s="2266"/>
      <c r="I739" s="2266"/>
      <c r="J739" s="2267"/>
      <c r="K739" s="2072"/>
      <c r="L739" s="2073"/>
      <c r="M739" s="2073"/>
      <c r="N739" s="2074"/>
      <c r="O739" s="2063"/>
      <c r="P739" s="2064"/>
      <c r="Q739" s="2064"/>
      <c r="R739" s="2064"/>
      <c r="S739" s="2065"/>
      <c r="T739" s="2139">
        <f t="shared" si="47"/>
        <v>0</v>
      </c>
      <c r="U739" s="2140"/>
      <c r="V739" s="2140"/>
      <c r="W739" s="2140"/>
      <c r="X739" s="2141"/>
      <c r="Y739" s="2063">
        <v>0</v>
      </c>
      <c r="Z739" s="2064"/>
      <c r="AA739" s="2064"/>
      <c r="AB739" s="2065"/>
      <c r="AC739" s="2139">
        <f t="shared" si="48"/>
        <v>0</v>
      </c>
      <c r="AD739" s="2140"/>
      <c r="AE739" s="2140"/>
      <c r="AF739" s="2140"/>
      <c r="AG739" s="2141"/>
      <c r="AH739" s="2291">
        <v>0</v>
      </c>
      <c r="AI739" s="2292"/>
      <c r="AJ739" s="2292"/>
      <c r="AK739" s="2292"/>
      <c r="AL739" s="2293"/>
      <c r="AM739" s="2244" t="str">
        <f t="shared" si="49"/>
        <v xml:space="preserve"> </v>
      </c>
      <c r="AN739" s="2245"/>
      <c r="AO739" s="224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2"/>
      <c r="C740" s="2043"/>
      <c r="D740" s="2043"/>
      <c r="E740" s="2043"/>
      <c r="F740" s="2044"/>
      <c r="G740" s="2265"/>
      <c r="H740" s="2266"/>
      <c r="I740" s="2266"/>
      <c r="J740" s="2267"/>
      <c r="K740" s="2072"/>
      <c r="L740" s="2073"/>
      <c r="M740" s="2073"/>
      <c r="N740" s="2074"/>
      <c r="O740" s="2063"/>
      <c r="P740" s="2064"/>
      <c r="Q740" s="2064"/>
      <c r="R740" s="2064"/>
      <c r="S740" s="2065"/>
      <c r="T740" s="2139">
        <f t="shared" si="47"/>
        <v>0</v>
      </c>
      <c r="U740" s="2140"/>
      <c r="V740" s="2140"/>
      <c r="W740" s="2140"/>
      <c r="X740" s="2141"/>
      <c r="Y740" s="2063">
        <v>0</v>
      </c>
      <c r="Z740" s="2064"/>
      <c r="AA740" s="2064"/>
      <c r="AB740" s="2065"/>
      <c r="AC740" s="2139">
        <f t="shared" si="48"/>
        <v>0</v>
      </c>
      <c r="AD740" s="2140"/>
      <c r="AE740" s="2140"/>
      <c r="AF740" s="2140"/>
      <c r="AG740" s="2141"/>
      <c r="AH740" s="2291">
        <v>0</v>
      </c>
      <c r="AI740" s="2292"/>
      <c r="AJ740" s="2292"/>
      <c r="AK740" s="2292"/>
      <c r="AL740" s="2293"/>
      <c r="AM740" s="2244" t="str">
        <f t="shared" si="49"/>
        <v xml:space="preserve"> </v>
      </c>
      <c r="AN740" s="2245"/>
      <c r="AO740" s="224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2"/>
      <c r="C741" s="2043"/>
      <c r="D741" s="2043"/>
      <c r="E741" s="2043"/>
      <c r="F741" s="2044"/>
      <c r="G741" s="2265"/>
      <c r="H741" s="2266"/>
      <c r="I741" s="2266"/>
      <c r="J741" s="2267"/>
      <c r="K741" s="2072"/>
      <c r="L741" s="2073"/>
      <c r="M741" s="2073"/>
      <c r="N741" s="2074"/>
      <c r="O741" s="2063"/>
      <c r="P741" s="2064"/>
      <c r="Q741" s="2064"/>
      <c r="R741" s="2064"/>
      <c r="S741" s="2065"/>
      <c r="T741" s="2139">
        <f t="shared" si="47"/>
        <v>0</v>
      </c>
      <c r="U741" s="2140"/>
      <c r="V741" s="2140"/>
      <c r="W741" s="2140"/>
      <c r="X741" s="2141"/>
      <c r="Y741" s="2063">
        <v>0</v>
      </c>
      <c r="Z741" s="2064"/>
      <c r="AA741" s="2064"/>
      <c r="AB741" s="2065"/>
      <c r="AC741" s="2139">
        <f t="shared" si="48"/>
        <v>0</v>
      </c>
      <c r="AD741" s="2140"/>
      <c r="AE741" s="2140"/>
      <c r="AF741" s="2140"/>
      <c r="AG741" s="2141"/>
      <c r="AH741" s="2291">
        <v>0</v>
      </c>
      <c r="AI741" s="2292"/>
      <c r="AJ741" s="2292"/>
      <c r="AK741" s="2292"/>
      <c r="AL741" s="2293"/>
      <c r="AM741" s="2244" t="str">
        <f t="shared" si="49"/>
        <v xml:space="preserve"> </v>
      </c>
      <c r="AN741" s="2245"/>
      <c r="AO741" s="224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2"/>
      <c r="C742" s="2043"/>
      <c r="D742" s="2043"/>
      <c r="E742" s="2043"/>
      <c r="F742" s="2044"/>
      <c r="G742" s="2265"/>
      <c r="H742" s="2266"/>
      <c r="I742" s="2266"/>
      <c r="J742" s="2267"/>
      <c r="K742" s="2072"/>
      <c r="L742" s="2073"/>
      <c r="M742" s="2073"/>
      <c r="N742" s="2074"/>
      <c r="O742" s="2063"/>
      <c r="P742" s="2064"/>
      <c r="Q742" s="2064"/>
      <c r="R742" s="2064"/>
      <c r="S742" s="2065"/>
      <c r="T742" s="2139">
        <f t="shared" si="47"/>
        <v>0</v>
      </c>
      <c r="U742" s="2140"/>
      <c r="V742" s="2140"/>
      <c r="W742" s="2140"/>
      <c r="X742" s="2141"/>
      <c r="Y742" s="2063">
        <v>0</v>
      </c>
      <c r="Z742" s="2064"/>
      <c r="AA742" s="2064"/>
      <c r="AB742" s="2065"/>
      <c r="AC742" s="2139">
        <f t="shared" si="48"/>
        <v>0</v>
      </c>
      <c r="AD742" s="2140"/>
      <c r="AE742" s="2140"/>
      <c r="AF742" s="2140"/>
      <c r="AG742" s="2141"/>
      <c r="AH742" s="2291">
        <v>0</v>
      </c>
      <c r="AI742" s="2292"/>
      <c r="AJ742" s="2292"/>
      <c r="AK742" s="2292"/>
      <c r="AL742" s="2293"/>
      <c r="AM742" s="2244" t="str">
        <f t="shared" si="49"/>
        <v xml:space="preserve"> </v>
      </c>
      <c r="AN742" s="2245"/>
      <c r="AO742" s="224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2"/>
      <c r="C743" s="2043"/>
      <c r="D743" s="2043"/>
      <c r="E743" s="2043"/>
      <c r="F743" s="2044"/>
      <c r="G743" s="2265"/>
      <c r="H743" s="2266"/>
      <c r="I743" s="2266"/>
      <c r="J743" s="2267"/>
      <c r="K743" s="2072"/>
      <c r="L743" s="2073"/>
      <c r="M743" s="2073"/>
      <c r="N743" s="2074"/>
      <c r="O743" s="2063"/>
      <c r="P743" s="2064"/>
      <c r="Q743" s="2064"/>
      <c r="R743" s="2064"/>
      <c r="S743" s="2065"/>
      <c r="T743" s="2139">
        <f t="shared" si="47"/>
        <v>0</v>
      </c>
      <c r="U743" s="2140"/>
      <c r="V743" s="2140"/>
      <c r="W743" s="2140"/>
      <c r="X743" s="2141"/>
      <c r="Y743" s="2063">
        <v>0</v>
      </c>
      <c r="Z743" s="2064"/>
      <c r="AA743" s="2064"/>
      <c r="AB743" s="2065"/>
      <c r="AC743" s="2139">
        <f t="shared" si="48"/>
        <v>0</v>
      </c>
      <c r="AD743" s="2140"/>
      <c r="AE743" s="2140"/>
      <c r="AF743" s="2140"/>
      <c r="AG743" s="2141"/>
      <c r="AH743" s="2291">
        <v>0</v>
      </c>
      <c r="AI743" s="2292"/>
      <c r="AJ743" s="2292"/>
      <c r="AK743" s="2292"/>
      <c r="AL743" s="2293"/>
      <c r="AM743" s="2244" t="str">
        <f t="shared" si="49"/>
        <v xml:space="preserve"> </v>
      </c>
      <c r="AN743" s="2245"/>
      <c r="AO743" s="224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2"/>
      <c r="C744" s="2043"/>
      <c r="D744" s="2043"/>
      <c r="E744" s="2043"/>
      <c r="F744" s="2044"/>
      <c r="G744" s="2265"/>
      <c r="H744" s="2266"/>
      <c r="I744" s="2266"/>
      <c r="J744" s="2267"/>
      <c r="K744" s="2072"/>
      <c r="L744" s="2073"/>
      <c r="M744" s="2073"/>
      <c r="N744" s="2074"/>
      <c r="O744" s="2063"/>
      <c r="P744" s="2064"/>
      <c r="Q744" s="2064"/>
      <c r="R744" s="2064"/>
      <c r="S744" s="2065"/>
      <c r="T744" s="2139">
        <f t="shared" si="47"/>
        <v>0</v>
      </c>
      <c r="U744" s="2140"/>
      <c r="V744" s="2140"/>
      <c r="W744" s="2140"/>
      <c r="X744" s="2141"/>
      <c r="Y744" s="2063">
        <v>0</v>
      </c>
      <c r="Z744" s="2064"/>
      <c r="AA744" s="2064"/>
      <c r="AB744" s="2065"/>
      <c r="AC744" s="2139">
        <f t="shared" si="48"/>
        <v>0</v>
      </c>
      <c r="AD744" s="2140"/>
      <c r="AE744" s="2140"/>
      <c r="AF744" s="2140"/>
      <c r="AG744" s="2141"/>
      <c r="AH744" s="2291">
        <v>0</v>
      </c>
      <c r="AI744" s="2292"/>
      <c r="AJ744" s="2292"/>
      <c r="AK744" s="2292"/>
      <c r="AL744" s="2293"/>
      <c r="AM744" s="2244" t="str">
        <f t="shared" si="49"/>
        <v xml:space="preserve"> </v>
      </c>
      <c r="AN744" s="2245"/>
      <c r="AO744" s="224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2"/>
      <c r="C745" s="2043"/>
      <c r="D745" s="2043"/>
      <c r="E745" s="2043"/>
      <c r="F745" s="2044"/>
      <c r="G745" s="2265"/>
      <c r="H745" s="2266"/>
      <c r="I745" s="2266"/>
      <c r="J745" s="2267"/>
      <c r="K745" s="2072"/>
      <c r="L745" s="2073"/>
      <c r="M745" s="2073"/>
      <c r="N745" s="2074"/>
      <c r="O745" s="2063"/>
      <c r="P745" s="2064"/>
      <c r="Q745" s="2064"/>
      <c r="R745" s="2064"/>
      <c r="S745" s="2065"/>
      <c r="T745" s="2139">
        <f t="shared" si="47"/>
        <v>0</v>
      </c>
      <c r="U745" s="2140"/>
      <c r="V745" s="2140"/>
      <c r="W745" s="2140"/>
      <c r="X745" s="2141"/>
      <c r="Y745" s="2063">
        <v>0</v>
      </c>
      <c r="Z745" s="2064"/>
      <c r="AA745" s="2064"/>
      <c r="AB745" s="2065"/>
      <c r="AC745" s="2139">
        <f t="shared" si="48"/>
        <v>0</v>
      </c>
      <c r="AD745" s="2140"/>
      <c r="AE745" s="2140"/>
      <c r="AF745" s="2140"/>
      <c r="AG745" s="2141"/>
      <c r="AH745" s="2291">
        <v>0</v>
      </c>
      <c r="AI745" s="2292"/>
      <c r="AJ745" s="2292"/>
      <c r="AK745" s="2292"/>
      <c r="AL745" s="2293"/>
      <c r="AM745" s="2244" t="str">
        <f t="shared" si="49"/>
        <v xml:space="preserve"> </v>
      </c>
      <c r="AN745" s="2245"/>
      <c r="AO745" s="224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2"/>
      <c r="C746" s="2043"/>
      <c r="D746" s="2043"/>
      <c r="E746" s="2043"/>
      <c r="F746" s="2044"/>
      <c r="G746" s="2265"/>
      <c r="H746" s="2266"/>
      <c r="I746" s="2266"/>
      <c r="J746" s="2267"/>
      <c r="K746" s="2072"/>
      <c r="L746" s="2073"/>
      <c r="M746" s="2073"/>
      <c r="N746" s="2074"/>
      <c r="O746" s="2063"/>
      <c r="P746" s="2064"/>
      <c r="Q746" s="2064"/>
      <c r="R746" s="2064"/>
      <c r="S746" s="2065"/>
      <c r="T746" s="2139">
        <f t="shared" si="47"/>
        <v>0</v>
      </c>
      <c r="U746" s="2140"/>
      <c r="V746" s="2140"/>
      <c r="W746" s="2140"/>
      <c r="X746" s="2141"/>
      <c r="Y746" s="2063">
        <v>0</v>
      </c>
      <c r="Z746" s="2064"/>
      <c r="AA746" s="2064"/>
      <c r="AB746" s="2065"/>
      <c r="AC746" s="2139">
        <f t="shared" si="48"/>
        <v>0</v>
      </c>
      <c r="AD746" s="2140"/>
      <c r="AE746" s="2140"/>
      <c r="AF746" s="2140"/>
      <c r="AG746" s="2141"/>
      <c r="AH746" s="2291">
        <v>0</v>
      </c>
      <c r="AI746" s="2292"/>
      <c r="AJ746" s="2292"/>
      <c r="AK746" s="2292"/>
      <c r="AL746" s="2293"/>
      <c r="AM746" s="2244" t="str">
        <f t="shared" si="49"/>
        <v xml:space="preserve"> </v>
      </c>
      <c r="AN746" s="2245"/>
      <c r="AO746" s="224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2"/>
      <c r="C747" s="2043"/>
      <c r="D747" s="2043"/>
      <c r="E747" s="2043"/>
      <c r="F747" s="2044"/>
      <c r="G747" s="2265"/>
      <c r="H747" s="2266"/>
      <c r="I747" s="2266"/>
      <c r="J747" s="2267"/>
      <c r="K747" s="2072"/>
      <c r="L747" s="2073"/>
      <c r="M747" s="2073"/>
      <c r="N747" s="2074"/>
      <c r="O747" s="2063"/>
      <c r="P747" s="2064"/>
      <c r="Q747" s="2064"/>
      <c r="R747" s="2064"/>
      <c r="S747" s="2065"/>
      <c r="T747" s="2139">
        <f t="shared" si="47"/>
        <v>0</v>
      </c>
      <c r="U747" s="2140"/>
      <c r="V747" s="2140"/>
      <c r="W747" s="2140"/>
      <c r="X747" s="2141"/>
      <c r="Y747" s="2063">
        <v>0</v>
      </c>
      <c r="Z747" s="2064"/>
      <c r="AA747" s="2064"/>
      <c r="AB747" s="2065"/>
      <c r="AC747" s="2139">
        <f t="shared" si="48"/>
        <v>0</v>
      </c>
      <c r="AD747" s="2140"/>
      <c r="AE747" s="2140"/>
      <c r="AF747" s="2140"/>
      <c r="AG747" s="2141"/>
      <c r="AH747" s="2291">
        <v>0</v>
      </c>
      <c r="AI747" s="2292"/>
      <c r="AJ747" s="2292"/>
      <c r="AK747" s="2292"/>
      <c r="AL747" s="2293"/>
      <c r="AM747" s="2244" t="str">
        <f t="shared" si="49"/>
        <v xml:space="preserve"> </v>
      </c>
      <c r="AN747" s="2245"/>
      <c r="AO747" s="224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2"/>
      <c r="C748" s="2043"/>
      <c r="D748" s="2043"/>
      <c r="E748" s="2043"/>
      <c r="F748" s="2044"/>
      <c r="G748" s="2265"/>
      <c r="H748" s="2266"/>
      <c r="I748" s="2266"/>
      <c r="J748" s="2267"/>
      <c r="K748" s="2072"/>
      <c r="L748" s="2073"/>
      <c r="M748" s="2073"/>
      <c r="N748" s="2074"/>
      <c r="O748" s="2063"/>
      <c r="P748" s="2064"/>
      <c r="Q748" s="2064"/>
      <c r="R748" s="2064"/>
      <c r="S748" s="2065"/>
      <c r="T748" s="2139">
        <f t="shared" si="47"/>
        <v>0</v>
      </c>
      <c r="U748" s="2140"/>
      <c r="V748" s="2140"/>
      <c r="W748" s="2140"/>
      <c r="X748" s="2141"/>
      <c r="Y748" s="2063">
        <v>0</v>
      </c>
      <c r="Z748" s="2064"/>
      <c r="AA748" s="2064"/>
      <c r="AB748" s="2065"/>
      <c r="AC748" s="2139">
        <f t="shared" si="48"/>
        <v>0</v>
      </c>
      <c r="AD748" s="2140"/>
      <c r="AE748" s="2140"/>
      <c r="AF748" s="2140"/>
      <c r="AG748" s="2141"/>
      <c r="AH748" s="2291">
        <v>0</v>
      </c>
      <c r="AI748" s="2292"/>
      <c r="AJ748" s="2292"/>
      <c r="AK748" s="2292"/>
      <c r="AL748" s="2293"/>
      <c r="AM748" s="2244" t="str">
        <f t="shared" si="49"/>
        <v xml:space="preserve"> </v>
      </c>
      <c r="AN748" s="2245"/>
      <c r="AO748" s="224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2"/>
      <c r="C749" s="2043"/>
      <c r="D749" s="2043"/>
      <c r="E749" s="2043"/>
      <c r="F749" s="2044"/>
      <c r="G749" s="2265"/>
      <c r="H749" s="2266"/>
      <c r="I749" s="2266"/>
      <c r="J749" s="2267"/>
      <c r="K749" s="2072"/>
      <c r="L749" s="2073"/>
      <c r="M749" s="2073"/>
      <c r="N749" s="2074"/>
      <c r="O749" s="2063"/>
      <c r="P749" s="2064"/>
      <c r="Q749" s="2064"/>
      <c r="R749" s="2064"/>
      <c r="S749" s="2065"/>
      <c r="T749" s="2139">
        <f t="shared" si="47"/>
        <v>0</v>
      </c>
      <c r="U749" s="2140"/>
      <c r="V749" s="2140"/>
      <c r="W749" s="2140"/>
      <c r="X749" s="2141"/>
      <c r="Y749" s="2063">
        <v>0</v>
      </c>
      <c r="Z749" s="2064"/>
      <c r="AA749" s="2064"/>
      <c r="AB749" s="2065"/>
      <c r="AC749" s="2139">
        <f t="shared" si="48"/>
        <v>0</v>
      </c>
      <c r="AD749" s="2140"/>
      <c r="AE749" s="2140"/>
      <c r="AF749" s="2140"/>
      <c r="AG749" s="2141"/>
      <c r="AH749" s="2291">
        <v>0</v>
      </c>
      <c r="AI749" s="2292"/>
      <c r="AJ749" s="2292"/>
      <c r="AK749" s="2292"/>
      <c r="AL749" s="2293"/>
      <c r="AM749" s="2244" t="str">
        <f t="shared" si="49"/>
        <v xml:space="preserve"> </v>
      </c>
      <c r="AN749" s="2245"/>
      <c r="AO749" s="224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2"/>
      <c r="C750" s="2043"/>
      <c r="D750" s="2043"/>
      <c r="E750" s="2043"/>
      <c r="F750" s="2044"/>
      <c r="G750" s="2265"/>
      <c r="H750" s="2266"/>
      <c r="I750" s="2266"/>
      <c r="J750" s="2267"/>
      <c r="K750" s="2072"/>
      <c r="L750" s="2073"/>
      <c r="M750" s="2073"/>
      <c r="N750" s="2074"/>
      <c r="O750" s="2063"/>
      <c r="P750" s="2064"/>
      <c r="Q750" s="2064"/>
      <c r="R750" s="2064"/>
      <c r="S750" s="2065"/>
      <c r="T750" s="2139">
        <f t="shared" si="47"/>
        <v>0</v>
      </c>
      <c r="U750" s="2140"/>
      <c r="V750" s="2140"/>
      <c r="W750" s="2140"/>
      <c r="X750" s="2141"/>
      <c r="Y750" s="2063">
        <v>0</v>
      </c>
      <c r="Z750" s="2064"/>
      <c r="AA750" s="2064"/>
      <c r="AB750" s="2065"/>
      <c r="AC750" s="2139">
        <f t="shared" si="48"/>
        <v>0</v>
      </c>
      <c r="AD750" s="2140"/>
      <c r="AE750" s="2140"/>
      <c r="AF750" s="2140"/>
      <c r="AG750" s="2141"/>
      <c r="AH750" s="2291">
        <v>0</v>
      </c>
      <c r="AI750" s="2292"/>
      <c r="AJ750" s="2292"/>
      <c r="AK750" s="2292"/>
      <c r="AL750" s="2293"/>
      <c r="AM750" s="2244" t="str">
        <f t="shared" si="49"/>
        <v xml:space="preserve"> </v>
      </c>
      <c r="AN750" s="2245"/>
      <c r="AO750" s="224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2"/>
      <c r="C751" s="2043"/>
      <c r="D751" s="2043"/>
      <c r="E751" s="2043"/>
      <c r="F751" s="2044"/>
      <c r="G751" s="2265"/>
      <c r="H751" s="2266"/>
      <c r="I751" s="2266"/>
      <c r="J751" s="2267"/>
      <c r="K751" s="2072"/>
      <c r="L751" s="2073"/>
      <c r="M751" s="2073"/>
      <c r="N751" s="2074"/>
      <c r="O751" s="2063"/>
      <c r="P751" s="2064"/>
      <c r="Q751" s="2064"/>
      <c r="R751" s="2064"/>
      <c r="S751" s="2065"/>
      <c r="T751" s="2139">
        <f t="shared" si="47"/>
        <v>0</v>
      </c>
      <c r="U751" s="2140"/>
      <c r="V751" s="2140"/>
      <c r="W751" s="2140"/>
      <c r="X751" s="2141"/>
      <c r="Y751" s="2063">
        <v>0</v>
      </c>
      <c r="Z751" s="2064"/>
      <c r="AA751" s="2064"/>
      <c r="AB751" s="2065"/>
      <c r="AC751" s="2139">
        <f t="shared" si="48"/>
        <v>0</v>
      </c>
      <c r="AD751" s="2140"/>
      <c r="AE751" s="2140"/>
      <c r="AF751" s="2140"/>
      <c r="AG751" s="2141"/>
      <c r="AH751" s="2291">
        <v>0</v>
      </c>
      <c r="AI751" s="2292"/>
      <c r="AJ751" s="2292"/>
      <c r="AK751" s="2292"/>
      <c r="AL751" s="2293"/>
      <c r="AM751" s="2244" t="str">
        <f t="shared" si="49"/>
        <v xml:space="preserve"> </v>
      </c>
      <c r="AN751" s="2245"/>
      <c r="AO751" s="224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2"/>
      <c r="C752" s="2043"/>
      <c r="D752" s="2043"/>
      <c r="E752" s="2043"/>
      <c r="F752" s="2044"/>
      <c r="G752" s="2265"/>
      <c r="H752" s="2266"/>
      <c r="I752" s="2266"/>
      <c r="J752" s="2267"/>
      <c r="K752" s="2072"/>
      <c r="L752" s="2073"/>
      <c r="M752" s="2073"/>
      <c r="N752" s="2074"/>
      <c r="O752" s="2063"/>
      <c r="P752" s="2064"/>
      <c r="Q752" s="2064"/>
      <c r="R752" s="2064"/>
      <c r="S752" s="2065"/>
      <c r="T752" s="2139">
        <f t="shared" si="47"/>
        <v>0</v>
      </c>
      <c r="U752" s="2140"/>
      <c r="V752" s="2140"/>
      <c r="W752" s="2140"/>
      <c r="X752" s="2141"/>
      <c r="Y752" s="2063">
        <v>0</v>
      </c>
      <c r="Z752" s="2064"/>
      <c r="AA752" s="2064"/>
      <c r="AB752" s="2065"/>
      <c r="AC752" s="2139">
        <f t="shared" si="48"/>
        <v>0</v>
      </c>
      <c r="AD752" s="2140"/>
      <c r="AE752" s="2140"/>
      <c r="AF752" s="2140"/>
      <c r="AG752" s="2141"/>
      <c r="AH752" s="2291">
        <v>0</v>
      </c>
      <c r="AI752" s="2292"/>
      <c r="AJ752" s="2292"/>
      <c r="AK752" s="2292"/>
      <c r="AL752" s="2293"/>
      <c r="AM752" s="2244" t="str">
        <f t="shared" si="49"/>
        <v xml:space="preserve"> </v>
      </c>
      <c r="AN752" s="2245"/>
      <c r="AO752" s="224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62">
        <f>SUM(G728:J752)</f>
        <v>67</v>
      </c>
      <c r="H753" s="2263"/>
      <c r="I753" s="2263"/>
      <c r="J753" s="2264"/>
      <c r="O753" s="1585" t="s">
        <v>129</v>
      </c>
      <c r="P753" s="1586"/>
      <c r="Q753" s="1586"/>
      <c r="R753" s="1586"/>
      <c r="S753" s="1587"/>
      <c r="T753" s="2139">
        <f>SUM(T728:X752)</f>
        <v>49389</v>
      </c>
      <c r="U753" s="2140"/>
      <c r="V753" s="2140"/>
      <c r="W753" s="2140"/>
      <c r="X753" s="2141"/>
      <c r="AC753" s="1589" t="s">
        <v>969</v>
      </c>
      <c r="AD753" s="1588"/>
      <c r="AE753" s="1588"/>
      <c r="AF753" s="1588"/>
      <c r="AG753" s="1590"/>
      <c r="AH753" s="2361">
        <f>BI696</f>
        <v>0.41194029850746267</v>
      </c>
      <c r="AI753" s="2362"/>
      <c r="AJ753" s="2362"/>
      <c r="AK753" s="2362"/>
      <c r="AL753" s="2363"/>
      <c r="AM753" s="2361">
        <f>BI728</f>
        <v>0.37596510789860016</v>
      </c>
      <c r="AN753" s="2362"/>
      <c r="AO753" s="236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8" t="s">
        <v>626</v>
      </c>
      <c r="AG755" s="2428"/>
      <c r="AH755" s="242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9" t="s">
        <v>407</v>
      </c>
      <c r="K768" s="2110"/>
      <c r="L768" s="2110"/>
      <c r="M768" s="2110"/>
      <c r="N768" s="2111"/>
      <c r="O768" s="2298" t="s">
        <v>291</v>
      </c>
      <c r="P768" s="2298"/>
      <c r="Q768" s="2298"/>
      <c r="R768" s="2298"/>
      <c r="S768" s="2298"/>
      <c r="T768" s="2282" t="s">
        <v>2157</v>
      </c>
      <c r="U768" s="2283"/>
      <c r="V768" s="2283"/>
      <c r="W768" s="2284"/>
      <c r="X768" s="2109" t="s">
        <v>478</v>
      </c>
      <c r="Y768" s="2110"/>
      <c r="Z768" s="2110"/>
      <c r="AA768" s="2110"/>
      <c r="AB768" s="2111"/>
      <c r="AC768" s="2109" t="s">
        <v>292</v>
      </c>
      <c r="AD768" s="2110"/>
      <c r="AE768" s="2110"/>
      <c r="AF768" s="2110"/>
      <c r="AG768" s="211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2"/>
      <c r="K769" s="2113"/>
      <c r="L769" s="2113"/>
      <c r="M769" s="2113"/>
      <c r="N769" s="2114"/>
      <c r="O769" s="2298"/>
      <c r="P769" s="2298"/>
      <c r="Q769" s="2298"/>
      <c r="R769" s="2298"/>
      <c r="S769" s="2298"/>
      <c r="T769" s="2285"/>
      <c r="U769" s="2286"/>
      <c r="V769" s="2286"/>
      <c r="W769" s="2287"/>
      <c r="X769" s="2112"/>
      <c r="Y769" s="2113"/>
      <c r="Z769" s="2113"/>
      <c r="AA769" s="2113"/>
      <c r="AB769" s="2114"/>
      <c r="AC769" s="2112"/>
      <c r="AD769" s="2113"/>
      <c r="AE769" s="2113"/>
      <c r="AF769" s="2113"/>
      <c r="AG769" s="211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2"/>
      <c r="K770" s="2113"/>
      <c r="L770" s="2113"/>
      <c r="M770" s="2113"/>
      <c r="N770" s="2114"/>
      <c r="O770" s="2298"/>
      <c r="P770" s="2298"/>
      <c r="Q770" s="2298"/>
      <c r="R770" s="2298"/>
      <c r="S770" s="2298"/>
      <c r="T770" s="2285"/>
      <c r="U770" s="2286"/>
      <c r="V770" s="2286"/>
      <c r="W770" s="2287"/>
      <c r="X770" s="2112"/>
      <c r="Y770" s="2113"/>
      <c r="Z770" s="2113"/>
      <c r="AA770" s="2113"/>
      <c r="AB770" s="2114"/>
      <c r="AC770" s="2112"/>
      <c r="AD770" s="2113"/>
      <c r="AE770" s="2113"/>
      <c r="AF770" s="2113"/>
      <c r="AG770" s="211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5"/>
      <c r="K771" s="2116"/>
      <c r="L771" s="2116"/>
      <c r="M771" s="2116"/>
      <c r="N771" s="2117"/>
      <c r="O771" s="2298"/>
      <c r="P771" s="2298"/>
      <c r="Q771" s="2298"/>
      <c r="R771" s="2298"/>
      <c r="S771" s="2298"/>
      <c r="T771" s="2288"/>
      <c r="U771" s="2289"/>
      <c r="V771" s="2289"/>
      <c r="W771" s="2290"/>
      <c r="X771" s="2115"/>
      <c r="Y771" s="2116"/>
      <c r="Z771" s="2116"/>
      <c r="AA771" s="2116"/>
      <c r="AB771" s="2117"/>
      <c r="AC771" s="2115"/>
      <c r="AD771" s="2116"/>
      <c r="AE771" s="2116"/>
      <c r="AF771" s="2116"/>
      <c r="AG771" s="211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2" t="s">
        <v>168</v>
      </c>
      <c r="K772" s="2043"/>
      <c r="L772" s="2043"/>
      <c r="M772" s="2043"/>
      <c r="N772" s="2044"/>
      <c r="O772" s="2079">
        <v>1</v>
      </c>
      <c r="P772" s="2079"/>
      <c r="Q772" s="2079"/>
      <c r="R772" s="2079"/>
      <c r="S772" s="2079"/>
      <c r="T772" s="2072">
        <v>727</v>
      </c>
      <c r="U772" s="2073"/>
      <c r="V772" s="2073"/>
      <c r="W772" s="2074"/>
      <c r="X772" s="2063">
        <v>0</v>
      </c>
      <c r="Y772" s="2064"/>
      <c r="Z772" s="2064"/>
      <c r="AA772" s="2064"/>
      <c r="AB772" s="2065"/>
      <c r="AC772" s="2139">
        <f>X772*O772</f>
        <v>0</v>
      </c>
      <c r="AD772" s="2140"/>
      <c r="AE772" s="2140"/>
      <c r="AF772" s="2140"/>
      <c r="AG772" s="214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2"/>
      <c r="K773" s="2043"/>
      <c r="L773" s="2043"/>
      <c r="M773" s="2043"/>
      <c r="N773" s="2044"/>
      <c r="O773" s="2079"/>
      <c r="P773" s="2079"/>
      <c r="Q773" s="2079"/>
      <c r="R773" s="2079"/>
      <c r="S773" s="2079"/>
      <c r="T773" s="2072"/>
      <c r="U773" s="2073"/>
      <c r="V773" s="2073"/>
      <c r="W773" s="2074"/>
      <c r="X773" s="2063"/>
      <c r="Y773" s="2064"/>
      <c r="Z773" s="2064"/>
      <c r="AA773" s="2064"/>
      <c r="AB773" s="2065"/>
      <c r="AC773" s="2139">
        <f>X773*O773</f>
        <v>0</v>
      </c>
      <c r="AD773" s="2140"/>
      <c r="AE773" s="2140"/>
      <c r="AF773" s="2140"/>
      <c r="AG773" s="214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2"/>
      <c r="K774" s="2043"/>
      <c r="L774" s="2043"/>
      <c r="M774" s="2043"/>
      <c r="N774" s="2044"/>
      <c r="O774" s="2079"/>
      <c r="P774" s="2079"/>
      <c r="Q774" s="2079"/>
      <c r="R774" s="2079"/>
      <c r="S774" s="2079"/>
      <c r="T774" s="2072"/>
      <c r="U774" s="2073"/>
      <c r="V774" s="2073"/>
      <c r="W774" s="2074"/>
      <c r="X774" s="2063"/>
      <c r="Y774" s="2064"/>
      <c r="Z774" s="2064"/>
      <c r="AA774" s="2064"/>
      <c r="AB774" s="2065"/>
      <c r="AC774" s="2139">
        <f>X774*O774</f>
        <v>0</v>
      </c>
      <c r="AD774" s="2140"/>
      <c r="AE774" s="2140"/>
      <c r="AF774" s="2140"/>
      <c r="AG774" s="214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2"/>
      <c r="K775" s="2043"/>
      <c r="L775" s="2043"/>
      <c r="M775" s="2043"/>
      <c r="N775" s="2044"/>
      <c r="O775" s="2079"/>
      <c r="P775" s="2079"/>
      <c r="Q775" s="2079"/>
      <c r="R775" s="2079"/>
      <c r="S775" s="2079"/>
      <c r="T775" s="2072"/>
      <c r="U775" s="2073"/>
      <c r="V775" s="2073"/>
      <c r="W775" s="2074"/>
      <c r="X775" s="2063"/>
      <c r="Y775" s="2064"/>
      <c r="Z775" s="2064"/>
      <c r="AA775" s="2064"/>
      <c r="AB775" s="2065"/>
      <c r="AC775" s="2139">
        <f>X775*O775</f>
        <v>0</v>
      </c>
      <c r="AD775" s="2140"/>
      <c r="AE775" s="2140"/>
      <c r="AF775" s="2140"/>
      <c r="AG775" s="214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387">
        <f>SUM(O772:S775)</f>
        <v>1</v>
      </c>
      <c r="P776" s="2388"/>
      <c r="Q776" s="2388"/>
      <c r="R776" s="2388"/>
      <c r="S776" s="2389"/>
      <c r="X776" s="2425" t="s">
        <v>129</v>
      </c>
      <c r="Y776" s="2426"/>
      <c r="Z776" s="2426"/>
      <c r="AA776" s="2426"/>
      <c r="AB776" s="2427"/>
      <c r="AC776" s="2139">
        <f>SUM(AC772:AG775)</f>
        <v>0</v>
      </c>
      <c r="AD776" s="2140"/>
      <c r="AE776" s="2140"/>
      <c r="AF776" s="2140"/>
      <c r="AG776" s="214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9" t="s">
        <v>706</v>
      </c>
      <c r="K778" s="2059"/>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9" t="s">
        <v>407</v>
      </c>
      <c r="K782" s="2110"/>
      <c r="L782" s="2110"/>
      <c r="M782" s="2110"/>
      <c r="N782" s="2111"/>
      <c r="O782" s="2298" t="s">
        <v>291</v>
      </c>
      <c r="P782" s="2298"/>
      <c r="Q782" s="2298"/>
      <c r="R782" s="2298"/>
      <c r="S782" s="2298"/>
      <c r="T782" s="2282" t="s">
        <v>2157</v>
      </c>
      <c r="U782" s="2283"/>
      <c r="V782" s="2283"/>
      <c r="W782" s="2284"/>
      <c r="X782" s="2109" t="s">
        <v>478</v>
      </c>
      <c r="Y782" s="2110"/>
      <c r="Z782" s="2110"/>
      <c r="AA782" s="2110"/>
      <c r="AB782" s="2111"/>
      <c r="AC782" s="2109" t="s">
        <v>292</v>
      </c>
      <c r="AD782" s="2110"/>
      <c r="AE782" s="2110"/>
      <c r="AF782" s="2110"/>
      <c r="AG782" s="2111"/>
      <c r="AH782" s="2297" t="s">
        <v>2397</v>
      </c>
      <c r="AI782" s="2110"/>
      <c r="AJ782" s="2110"/>
      <c r="AK782" s="2110"/>
      <c r="AL782" s="21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2"/>
      <c r="K783" s="2113"/>
      <c r="L783" s="2113"/>
      <c r="M783" s="2113"/>
      <c r="N783" s="2114"/>
      <c r="O783" s="2298"/>
      <c r="P783" s="2298"/>
      <c r="Q783" s="2298"/>
      <c r="R783" s="2298"/>
      <c r="S783" s="2298"/>
      <c r="T783" s="2285"/>
      <c r="U783" s="2286"/>
      <c r="V783" s="2286"/>
      <c r="W783" s="2287"/>
      <c r="X783" s="2112"/>
      <c r="Y783" s="2113"/>
      <c r="Z783" s="2113"/>
      <c r="AA783" s="2113"/>
      <c r="AB783" s="2114"/>
      <c r="AC783" s="2112"/>
      <c r="AD783" s="2113"/>
      <c r="AE783" s="2113"/>
      <c r="AF783" s="2113"/>
      <c r="AG783" s="2114"/>
      <c r="AH783" s="2112"/>
      <c r="AI783" s="2113"/>
      <c r="AJ783" s="2113"/>
      <c r="AK783" s="2113"/>
      <c r="AL783" s="21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2"/>
      <c r="K784" s="2113"/>
      <c r="L784" s="2113"/>
      <c r="M784" s="2113"/>
      <c r="N784" s="2114"/>
      <c r="O784" s="2298"/>
      <c r="P784" s="2298"/>
      <c r="Q784" s="2298"/>
      <c r="R784" s="2298"/>
      <c r="S784" s="2298"/>
      <c r="T784" s="2285"/>
      <c r="U784" s="2286"/>
      <c r="V784" s="2286"/>
      <c r="W784" s="2287"/>
      <c r="X784" s="2112"/>
      <c r="Y784" s="2113"/>
      <c r="Z784" s="2113"/>
      <c r="AA784" s="2113"/>
      <c r="AB784" s="2114"/>
      <c r="AC784" s="2112"/>
      <c r="AD784" s="2113"/>
      <c r="AE784" s="2113"/>
      <c r="AF784" s="2113"/>
      <c r="AG784" s="2114"/>
      <c r="AH784" s="2112"/>
      <c r="AI784" s="2113"/>
      <c r="AJ784" s="2113"/>
      <c r="AK784" s="2113"/>
      <c r="AL784" s="21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5"/>
      <c r="K785" s="2116"/>
      <c r="L785" s="2116"/>
      <c r="M785" s="2116"/>
      <c r="N785" s="2117"/>
      <c r="O785" s="2298"/>
      <c r="P785" s="2298"/>
      <c r="Q785" s="2298"/>
      <c r="R785" s="2298"/>
      <c r="S785" s="2298"/>
      <c r="T785" s="2288"/>
      <c r="U785" s="2289"/>
      <c r="V785" s="2289"/>
      <c r="W785" s="2290"/>
      <c r="X785" s="2115"/>
      <c r="Y785" s="2116"/>
      <c r="Z785" s="2116"/>
      <c r="AA785" s="2116"/>
      <c r="AB785" s="2117"/>
      <c r="AC785" s="2115"/>
      <c r="AD785" s="2116"/>
      <c r="AE785" s="2116"/>
      <c r="AF785" s="2116"/>
      <c r="AG785" s="2117"/>
      <c r="AH785" s="2115"/>
      <c r="AI785" s="2116"/>
      <c r="AJ785" s="2116"/>
      <c r="AK785" s="2116"/>
      <c r="AL785" s="21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2"/>
      <c r="K786" s="2043"/>
      <c r="L786" s="2043"/>
      <c r="M786" s="2043"/>
      <c r="N786" s="2044"/>
      <c r="O786" s="2079"/>
      <c r="P786" s="2079"/>
      <c r="Q786" s="2079"/>
      <c r="R786" s="2079"/>
      <c r="S786" s="2079"/>
      <c r="T786" s="2072"/>
      <c r="U786" s="2073"/>
      <c r="V786" s="2073"/>
      <c r="W786" s="2074"/>
      <c r="X786" s="2063"/>
      <c r="Y786" s="2064"/>
      <c r="Z786" s="2064"/>
      <c r="AA786" s="2064"/>
      <c r="AB786" s="2065"/>
      <c r="AC786" s="2139">
        <f t="shared" ref="AC786:AC795" si="50">X786*O786</f>
        <v>0</v>
      </c>
      <c r="AD786" s="2140"/>
      <c r="AE786" s="2140"/>
      <c r="AF786" s="2140"/>
      <c r="AG786" s="2141"/>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2"/>
      <c r="K787" s="2043"/>
      <c r="L787" s="2043"/>
      <c r="M787" s="2043"/>
      <c r="N787" s="2044"/>
      <c r="O787" s="2079"/>
      <c r="P787" s="2079"/>
      <c r="Q787" s="2079"/>
      <c r="R787" s="2079"/>
      <c r="S787" s="2079"/>
      <c r="T787" s="2072"/>
      <c r="U787" s="2073"/>
      <c r="V787" s="2073"/>
      <c r="W787" s="2074"/>
      <c r="X787" s="2063"/>
      <c r="Y787" s="2064"/>
      <c r="Z787" s="2064"/>
      <c r="AA787" s="2064"/>
      <c r="AB787" s="2065"/>
      <c r="AC787" s="2139">
        <f t="shared" si="50"/>
        <v>0</v>
      </c>
      <c r="AD787" s="2140"/>
      <c r="AE787" s="2140"/>
      <c r="AF787" s="2140"/>
      <c r="AG787" s="2141"/>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2"/>
      <c r="K788" s="2043"/>
      <c r="L788" s="2043"/>
      <c r="M788" s="2043"/>
      <c r="N788" s="2044"/>
      <c r="O788" s="2079"/>
      <c r="P788" s="2079"/>
      <c r="Q788" s="2079"/>
      <c r="R788" s="2079"/>
      <c r="S788" s="2079"/>
      <c r="T788" s="2072"/>
      <c r="U788" s="2073"/>
      <c r="V788" s="2073"/>
      <c r="W788" s="2074"/>
      <c r="X788" s="2063"/>
      <c r="Y788" s="2064"/>
      <c r="Z788" s="2064"/>
      <c r="AA788" s="2064"/>
      <c r="AB788" s="2065"/>
      <c r="AC788" s="2139">
        <f t="shared" si="50"/>
        <v>0</v>
      </c>
      <c r="AD788" s="2140"/>
      <c r="AE788" s="2140"/>
      <c r="AF788" s="2140"/>
      <c r="AG788" s="2141"/>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2"/>
      <c r="K789" s="2043"/>
      <c r="L789" s="2043"/>
      <c r="M789" s="2043"/>
      <c r="N789" s="2044"/>
      <c r="O789" s="2079"/>
      <c r="P789" s="2079"/>
      <c r="Q789" s="2079"/>
      <c r="R789" s="2079"/>
      <c r="S789" s="2079"/>
      <c r="T789" s="2072"/>
      <c r="U789" s="2073"/>
      <c r="V789" s="2073"/>
      <c r="W789" s="2074"/>
      <c r="X789" s="2063"/>
      <c r="Y789" s="2064"/>
      <c r="Z789" s="2064"/>
      <c r="AA789" s="2064"/>
      <c r="AB789" s="2065"/>
      <c r="AC789" s="2139">
        <f t="shared" si="50"/>
        <v>0</v>
      </c>
      <c r="AD789" s="2140"/>
      <c r="AE789" s="2140"/>
      <c r="AF789" s="2140"/>
      <c r="AG789" s="2141"/>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2"/>
      <c r="K790" s="2043"/>
      <c r="L790" s="2043"/>
      <c r="M790" s="2043"/>
      <c r="N790" s="2044"/>
      <c r="O790" s="2079"/>
      <c r="P790" s="2079"/>
      <c r="Q790" s="2079"/>
      <c r="R790" s="2079"/>
      <c r="S790" s="2079"/>
      <c r="T790" s="2072"/>
      <c r="U790" s="2073"/>
      <c r="V790" s="2073"/>
      <c r="W790" s="2074"/>
      <c r="X790" s="2063"/>
      <c r="Y790" s="2064"/>
      <c r="Z790" s="2064"/>
      <c r="AA790" s="2064"/>
      <c r="AB790" s="2065"/>
      <c r="AC790" s="2139">
        <f t="shared" si="50"/>
        <v>0</v>
      </c>
      <c r="AD790" s="2140"/>
      <c r="AE790" s="2140"/>
      <c r="AF790" s="2140"/>
      <c r="AG790" s="2141"/>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2"/>
      <c r="K791" s="2043"/>
      <c r="L791" s="2043"/>
      <c r="M791" s="2043"/>
      <c r="N791" s="2044"/>
      <c r="O791" s="2079"/>
      <c r="P791" s="2079"/>
      <c r="Q791" s="2079"/>
      <c r="R791" s="2079"/>
      <c r="S791" s="2079"/>
      <c r="T791" s="2072"/>
      <c r="U791" s="2073"/>
      <c r="V791" s="2073"/>
      <c r="W791" s="2074"/>
      <c r="X791" s="2063"/>
      <c r="Y791" s="2064"/>
      <c r="Z791" s="2064"/>
      <c r="AA791" s="2064"/>
      <c r="AB791" s="2065"/>
      <c r="AC791" s="2139">
        <f t="shared" si="50"/>
        <v>0</v>
      </c>
      <c r="AD791" s="2140"/>
      <c r="AE791" s="2140"/>
      <c r="AF791" s="2140"/>
      <c r="AG791" s="2141"/>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2"/>
      <c r="K792" s="2043"/>
      <c r="L792" s="2043"/>
      <c r="M792" s="2043"/>
      <c r="N792" s="2044"/>
      <c r="O792" s="2079"/>
      <c r="P792" s="2079"/>
      <c r="Q792" s="2079"/>
      <c r="R792" s="2079"/>
      <c r="S792" s="2079"/>
      <c r="T792" s="2072"/>
      <c r="U792" s="2073"/>
      <c r="V792" s="2073"/>
      <c r="W792" s="2074"/>
      <c r="X792" s="2063"/>
      <c r="Y792" s="2064"/>
      <c r="Z792" s="2064"/>
      <c r="AA792" s="2064"/>
      <c r="AB792" s="2065"/>
      <c r="AC792" s="2139">
        <f t="shared" si="50"/>
        <v>0</v>
      </c>
      <c r="AD792" s="2140"/>
      <c r="AE792" s="2140"/>
      <c r="AF792" s="2140"/>
      <c r="AG792" s="2141"/>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2"/>
      <c r="K793" s="2043"/>
      <c r="L793" s="2043"/>
      <c r="M793" s="2043"/>
      <c r="N793" s="2044"/>
      <c r="O793" s="2079"/>
      <c r="P793" s="2079"/>
      <c r="Q793" s="2079"/>
      <c r="R793" s="2079"/>
      <c r="S793" s="2079"/>
      <c r="T793" s="2072"/>
      <c r="U793" s="2073"/>
      <c r="V793" s="2073"/>
      <c r="W793" s="2074"/>
      <c r="X793" s="2063"/>
      <c r="Y793" s="2064"/>
      <c r="Z793" s="2064"/>
      <c r="AA793" s="2064"/>
      <c r="AB793" s="2065"/>
      <c r="AC793" s="2139">
        <f t="shared" si="50"/>
        <v>0</v>
      </c>
      <c r="AD793" s="2140"/>
      <c r="AE793" s="2140"/>
      <c r="AF793" s="2140"/>
      <c r="AG793" s="2141"/>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2"/>
      <c r="K794" s="2043"/>
      <c r="L794" s="2043"/>
      <c r="M794" s="2043"/>
      <c r="N794" s="2044"/>
      <c r="O794" s="2079"/>
      <c r="P794" s="2079"/>
      <c r="Q794" s="2079"/>
      <c r="R794" s="2079"/>
      <c r="S794" s="2079"/>
      <c r="T794" s="2072"/>
      <c r="U794" s="2073"/>
      <c r="V794" s="2073"/>
      <c r="W794" s="2074"/>
      <c r="X794" s="2063"/>
      <c r="Y794" s="2064"/>
      <c r="Z794" s="2064"/>
      <c r="AA794" s="2064"/>
      <c r="AB794" s="2065"/>
      <c r="AC794" s="2139">
        <f t="shared" si="50"/>
        <v>0</v>
      </c>
      <c r="AD794" s="2140"/>
      <c r="AE794" s="2140"/>
      <c r="AF794" s="2140"/>
      <c r="AG794" s="2141"/>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2"/>
      <c r="K795" s="2043"/>
      <c r="L795" s="2043"/>
      <c r="M795" s="2043"/>
      <c r="N795" s="2044"/>
      <c r="O795" s="2079"/>
      <c r="P795" s="2079"/>
      <c r="Q795" s="2079"/>
      <c r="R795" s="2079"/>
      <c r="S795" s="2079"/>
      <c r="T795" s="2072"/>
      <c r="U795" s="2073"/>
      <c r="V795" s="2073"/>
      <c r="W795" s="2074"/>
      <c r="X795" s="2063"/>
      <c r="Y795" s="2064"/>
      <c r="Z795" s="2064"/>
      <c r="AA795" s="2064"/>
      <c r="AB795" s="2065"/>
      <c r="AC795" s="2139">
        <f t="shared" si="50"/>
        <v>0</v>
      </c>
      <c r="AD795" s="2140"/>
      <c r="AE795" s="2140"/>
      <c r="AF795" s="2140"/>
      <c r="AG795" s="2141"/>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99">
        <f>SUM(O786:S795)</f>
        <v>0</v>
      </c>
      <c r="P796" s="2299"/>
      <c r="Q796" s="2299"/>
      <c r="R796" s="2299"/>
      <c r="S796" s="2299"/>
      <c r="X796" s="1602" t="s">
        <v>129</v>
      </c>
      <c r="Y796" s="1603"/>
      <c r="Z796" s="1603"/>
      <c r="AA796" s="1603"/>
      <c r="AB796" s="1604"/>
      <c r="AC796" s="2139">
        <f>SUM(AC786:AG795)</f>
        <v>0</v>
      </c>
      <c r="AD796" s="2140"/>
      <c r="AE796" s="2140"/>
      <c r="AF796" s="2140"/>
      <c r="AG796" s="214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2">
        <f>T753+AC776+AC796</f>
        <v>49389</v>
      </c>
      <c r="Z798" s="2132"/>
      <c r="AA798" s="2132"/>
      <c r="AB798" s="2132"/>
      <c r="AC798" s="213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2">
        <f>(T753+AC776+AC796)*12</f>
        <v>592668</v>
      </c>
      <c r="Z799" s="2132"/>
      <c r="AA799" s="2132"/>
      <c r="AB799" s="2132"/>
      <c r="AC799" s="213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San Luis Obispo</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v>24</v>
      </c>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v>20</v>
      </c>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7">
        <v>51934</v>
      </c>
      <c r="AA806" s="2326"/>
      <c r="AB806" s="2326"/>
      <c r="AC806" s="2326"/>
      <c r="AD806" s="2326"/>
      <c r="AE806" s="23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3">
        <f>'Subsidy Contract Calculation'!I30</f>
        <v>0</v>
      </c>
      <c r="AA807" s="2134"/>
      <c r="AB807" s="2134"/>
      <c r="AC807" s="2134"/>
      <c r="AD807" s="2134"/>
      <c r="AE807" s="213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9">
        <v>4080</v>
      </c>
      <c r="AA811" s="2030"/>
      <c r="AB811" s="2030"/>
      <c r="AC811" s="2030"/>
      <c r="AD811" s="2030"/>
      <c r="AE811" s="203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9"/>
      <c r="AA812" s="2030"/>
      <c r="AB812" s="2030"/>
      <c r="AC812" s="2030"/>
      <c r="AD812" s="2030"/>
      <c r="AE812" s="203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9"/>
      <c r="AA813" s="2030"/>
      <c r="AB813" s="2030"/>
      <c r="AC813" s="2030"/>
      <c r="AD813" s="2030"/>
      <c r="AE813" s="203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343</v>
      </c>
      <c r="Q814" s="2295"/>
      <c r="R814" s="2295"/>
      <c r="S814" s="2295"/>
      <c r="T814" s="2295"/>
      <c r="U814" s="2295"/>
      <c r="V814" s="2295"/>
      <c r="W814" s="2295"/>
      <c r="X814" s="2295"/>
      <c r="Y814" s="2296"/>
      <c r="Z814" s="2029"/>
      <c r="AA814" s="2030"/>
      <c r="AB814" s="2030"/>
      <c r="AC814" s="2030"/>
      <c r="AD814" s="2030"/>
      <c r="AE814" s="203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3">
        <f>SUM(Z811:AE814)</f>
        <v>4080</v>
      </c>
      <c r="AA815" s="2134"/>
      <c r="AB815" s="2134"/>
      <c r="AC815" s="2134"/>
      <c r="AD815" s="2134"/>
      <c r="AE815" s="213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3">
        <f>Z815+Y799+Z807</f>
        <v>596748</v>
      </c>
      <c r="AA816" s="2134"/>
      <c r="AB816" s="2134"/>
      <c r="AC816" s="2134"/>
      <c r="AD816" s="2134"/>
      <c r="AE816" s="213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8" t="s">
        <v>131</v>
      </c>
      <c r="N821" s="2268"/>
      <c r="O821" s="2268"/>
      <c r="P821" s="2269"/>
      <c r="Q821" s="2272" t="s">
        <v>298</v>
      </c>
      <c r="R821" s="2272"/>
      <c r="S821" s="2272"/>
      <c r="T821" s="2272"/>
      <c r="U821" s="2272" t="s">
        <v>299</v>
      </c>
      <c r="V821" s="2272"/>
      <c r="W821" s="2272"/>
      <c r="X821" s="2272"/>
      <c r="Y821" s="2272" t="s">
        <v>300</v>
      </c>
      <c r="Z821" s="2272"/>
      <c r="AA821" s="2272"/>
      <c r="AB821" s="2272"/>
      <c r="AC821" s="2272" t="s">
        <v>371</v>
      </c>
      <c r="AD821" s="2272"/>
      <c r="AE821" s="2272"/>
      <c r="AF821" s="2272"/>
      <c r="AG821" s="2420" t="s">
        <v>344</v>
      </c>
      <c r="AH821" s="2420"/>
      <c r="AI821" s="2420"/>
      <c r="AJ821" s="24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420"/>
      <c r="AH822" s="2420"/>
      <c r="AI822" s="2420"/>
      <c r="AJ822" s="24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1"/>
      <c r="N823" s="2261"/>
      <c r="O823" s="2261"/>
      <c r="P823" s="2261"/>
      <c r="Q823" s="2261"/>
      <c r="R823" s="2261"/>
      <c r="S823" s="2261"/>
      <c r="T823" s="2261"/>
      <c r="U823" s="2261"/>
      <c r="V823" s="2261"/>
      <c r="W823" s="2261"/>
      <c r="X823" s="2261"/>
      <c r="Y823" s="2261"/>
      <c r="Z823" s="2261"/>
      <c r="AA823" s="2261"/>
      <c r="AB823" s="2261"/>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8" t="s">
        <v>44</v>
      </c>
      <c r="D824" s="2066"/>
      <c r="E824" s="2066"/>
      <c r="F824" s="2066"/>
      <c r="G824" s="2066"/>
      <c r="H824" s="2066"/>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8" t="s">
        <v>45</v>
      </c>
      <c r="D825" s="2066"/>
      <c r="E825" s="2066"/>
      <c r="F825" s="2066"/>
      <c r="G825" s="2066"/>
      <c r="H825" s="2066"/>
      <c r="I825" s="96"/>
      <c r="J825" s="96"/>
      <c r="K825" s="96"/>
      <c r="L825" s="97"/>
      <c r="M825" s="2261"/>
      <c r="N825" s="2261"/>
      <c r="O825" s="2261"/>
      <c r="P825" s="2261"/>
      <c r="Q825" s="2261"/>
      <c r="R825" s="2261"/>
      <c r="S825" s="2261"/>
      <c r="T825" s="2261"/>
      <c r="U825" s="2261"/>
      <c r="V825" s="2261"/>
      <c r="W825" s="2261"/>
      <c r="X825" s="2261"/>
      <c r="Y825" s="2261"/>
      <c r="Z825" s="2261"/>
      <c r="AA825" s="2261"/>
      <c r="AB825" s="2261"/>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8" t="s">
        <v>820</v>
      </c>
      <c r="D826" s="2066"/>
      <c r="E826" s="2066"/>
      <c r="F826" s="2066"/>
      <c r="G826" s="2066"/>
      <c r="H826" s="2066"/>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8" t="s">
        <v>492</v>
      </c>
      <c r="D827" s="2066"/>
      <c r="E827" s="2066"/>
      <c r="F827" s="2066"/>
      <c r="G827" s="2066"/>
      <c r="H827" s="2066"/>
      <c r="I827" s="96"/>
      <c r="J827" s="96"/>
      <c r="K827" s="96"/>
      <c r="L827" s="97"/>
      <c r="M827" s="2261">
        <v>10</v>
      </c>
      <c r="N827" s="2261"/>
      <c r="O827" s="2261"/>
      <c r="P827" s="2261"/>
      <c r="Q827" s="2261">
        <v>10</v>
      </c>
      <c r="R827" s="2261"/>
      <c r="S827" s="2261"/>
      <c r="T827" s="2261"/>
      <c r="U827" s="2261">
        <v>10</v>
      </c>
      <c r="V827" s="2261"/>
      <c r="W827" s="2261"/>
      <c r="X827" s="2261"/>
      <c r="Y827" s="2261"/>
      <c r="Z827" s="2261"/>
      <c r="AA827" s="2261"/>
      <c r="AB827" s="2261"/>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841</v>
      </c>
      <c r="D828" s="2066"/>
      <c r="E828" s="2066"/>
      <c r="F828" s="2066"/>
      <c r="G828" s="2066"/>
      <c r="H828" s="2066"/>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78" t="s">
        <v>343</v>
      </c>
      <c r="G829" s="2279"/>
      <c r="H829" s="2279"/>
      <c r="I829" s="2279"/>
      <c r="J829" s="2279"/>
      <c r="K829" s="2279"/>
      <c r="L829" s="2280"/>
      <c r="M829" s="2261"/>
      <c r="N829" s="2261"/>
      <c r="O829" s="2261"/>
      <c r="P829" s="2261"/>
      <c r="Q829" s="2261"/>
      <c r="R829" s="2261"/>
      <c r="S829" s="2261"/>
      <c r="T829" s="2261"/>
      <c r="U829" s="2261"/>
      <c r="V829" s="2261"/>
      <c r="W829" s="2261"/>
      <c r="X829" s="2261"/>
      <c r="Y829" s="2261"/>
      <c r="Z829" s="2261"/>
      <c r="AA829" s="2261"/>
      <c r="AB829" s="2261"/>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77">
        <f>SUM(M823:P829)</f>
        <v>10</v>
      </c>
      <c r="N830" s="2277"/>
      <c r="O830" s="2277"/>
      <c r="P830" s="2277"/>
      <c r="Q830" s="2277">
        <f>SUM(Q823:T829)</f>
        <v>10</v>
      </c>
      <c r="R830" s="2277"/>
      <c r="S830" s="2277"/>
      <c r="T830" s="2277"/>
      <c r="U830" s="2277">
        <f>SUM(U823:X829)</f>
        <v>10</v>
      </c>
      <c r="V830" s="2277"/>
      <c r="W830" s="2277"/>
      <c r="X830" s="2277"/>
      <c r="Y830" s="2277">
        <f>SUM(Y823:AB829)</f>
        <v>0</v>
      </c>
      <c r="Z830" s="2277"/>
      <c r="AA830" s="2277"/>
      <c r="AB830" s="2277"/>
      <c r="AC830" s="2277">
        <f>SUM(AC823:AF829)</f>
        <v>0</v>
      </c>
      <c r="AD830" s="2277"/>
      <c r="AE830" s="2277"/>
      <c r="AF830" s="2277"/>
      <c r="AG830" s="2277">
        <f>SUM(AG823:AJ829)</f>
        <v>0</v>
      </c>
      <c r="AH830" s="2277"/>
      <c r="AI830" s="2277"/>
      <c r="AJ830" s="227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2639</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1">
        <v>600</v>
      </c>
      <c r="X840" s="2131"/>
      <c r="Y840" s="2131"/>
      <c r="Z840" s="2131"/>
      <c r="AA840" s="2131"/>
      <c r="AB840" s="2131"/>
      <c r="AC840" s="21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1">
        <v>480</v>
      </c>
      <c r="X841" s="2131"/>
      <c r="Y841" s="2131"/>
      <c r="Z841" s="2131"/>
      <c r="AA841" s="2131"/>
      <c r="AB841" s="2131"/>
      <c r="AC841" s="21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1">
        <v>18000</v>
      </c>
      <c r="X842" s="2131"/>
      <c r="Y842" s="2131"/>
      <c r="Z842" s="2131"/>
      <c r="AA842" s="2131"/>
      <c r="AB842" s="2131"/>
      <c r="AC842" s="21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1">
        <v>600</v>
      </c>
      <c r="X843" s="2131"/>
      <c r="Y843" s="2131"/>
      <c r="Z843" s="2131"/>
      <c r="AA843" s="2131"/>
      <c r="AB843" s="2131"/>
      <c r="AC843" s="21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3" t="s">
        <v>2643</v>
      </c>
      <c r="N844" s="2279"/>
      <c r="O844" s="2279"/>
      <c r="P844" s="2279"/>
      <c r="Q844" s="2279"/>
      <c r="R844" s="2279"/>
      <c r="S844" s="2279"/>
      <c r="T844" s="2279"/>
      <c r="U844" s="2279"/>
      <c r="V844" s="2280"/>
      <c r="W844" s="2131">
        <v>13684</v>
      </c>
      <c r="X844" s="2131"/>
      <c r="Y844" s="2131"/>
      <c r="Z844" s="2131"/>
      <c r="AA844" s="2131"/>
      <c r="AB844" s="2131"/>
      <c r="AC844" s="21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0">
        <f>ROUNDDOWN(BC932*2,2)</f>
        <v>0</v>
      </c>
      <c r="BJ844" s="2390"/>
      <c r="BK844" s="2390"/>
      <c r="BL844" s="2390"/>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3">
        <f>SUM(W840:AC844)</f>
        <v>33364</v>
      </c>
      <c r="X845" s="2134"/>
      <c r="Y845" s="2134"/>
      <c r="Z845" s="2134"/>
      <c r="AA845" s="2134"/>
      <c r="AB845" s="2134"/>
      <c r="AC845" s="213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29">
        <v>78120</v>
      </c>
      <c r="X847" s="2030"/>
      <c r="Y847" s="2030"/>
      <c r="Z847" s="2030"/>
      <c r="AA847" s="2030"/>
      <c r="AB847" s="2030"/>
      <c r="AC847" s="203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1">
        <v>0</v>
      </c>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1">
        <v>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1">
        <v>11400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9"/>
      <c r="BH851" s="2309"/>
      <c r="BI851" s="2309"/>
      <c r="BJ851" s="2309"/>
      <c r="BK851" s="2309"/>
      <c r="BL851" s="230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1">
        <v>62484</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4">
        <f>SUM(W849:AC852)</f>
        <v>73884</v>
      </c>
      <c r="X853" s="2304"/>
      <c r="Y853" s="2304"/>
      <c r="Z853" s="2304"/>
      <c r="AA853" s="2304"/>
      <c r="AB853" s="2304"/>
      <c r="AC853" s="23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1">
        <f>SUM(AZ821:AZ849)</f>
        <v>7.5000000000000011E-2</v>
      </c>
      <c r="BA854" s="230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6">
        <v>38480</v>
      </c>
      <c r="X855" s="2137"/>
      <c r="Y855" s="2137"/>
      <c r="Z855" s="2137"/>
      <c r="AA855" s="2137"/>
      <c r="AB855" s="2137"/>
      <c r="AC855" s="213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2">
        <v>1</v>
      </c>
      <c r="U856" s="2186"/>
      <c r="V856" s="234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6">
        <v>50400</v>
      </c>
      <c r="X857" s="2137"/>
      <c r="Y857" s="2137"/>
      <c r="Z857" s="2137"/>
      <c r="AA857" s="2137"/>
      <c r="AB857" s="2137"/>
      <c r="AC857" s="213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2">
        <v>1</v>
      </c>
      <c r="U858" s="2186"/>
      <c r="V858" s="234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3" t="s">
        <v>2644</v>
      </c>
      <c r="N859" s="2279"/>
      <c r="O859" s="2279"/>
      <c r="P859" s="2279"/>
      <c r="Q859" s="2279"/>
      <c r="R859" s="2279"/>
      <c r="S859" s="2279"/>
      <c r="T859" s="2279"/>
      <c r="U859" s="2279"/>
      <c r="V859" s="2280"/>
      <c r="W859" s="2136">
        <f>'[10]Operating Budget'!$Q$22</f>
        <v>39487.999999999993</v>
      </c>
      <c r="X859" s="2137"/>
      <c r="Y859" s="2137"/>
      <c r="Z859" s="2137"/>
      <c r="AA859" s="2137"/>
      <c r="AB859" s="2137"/>
      <c r="AC859" s="213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1">
        <f>SUM(W855:AC859)</f>
        <v>128368</v>
      </c>
      <c r="X860" s="2422"/>
      <c r="Y860" s="2422"/>
      <c r="Z860" s="2422"/>
      <c r="AA860" s="2422"/>
      <c r="AB860" s="2422"/>
      <c r="AC860" s="242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6">
        <v>26590</v>
      </c>
      <c r="X861" s="2137"/>
      <c r="Y861" s="2137"/>
      <c r="Z861" s="2137"/>
      <c r="AA861" s="2137"/>
      <c r="AB861" s="2137"/>
      <c r="AC861" s="213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1">
        <v>300</v>
      </c>
      <c r="X863" s="2131"/>
      <c r="Y863" s="2131"/>
      <c r="Z863" s="2131"/>
      <c r="AA863" s="2131"/>
      <c r="AB863" s="2131"/>
      <c r="AC863" s="213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1">
        <v>24420</v>
      </c>
      <c r="X864" s="2131"/>
      <c r="Y864" s="2131"/>
      <c r="Z864" s="2131"/>
      <c r="AA864" s="2131"/>
      <c r="AB864" s="2131"/>
      <c r="AC864" s="213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1">
        <v>19200</v>
      </c>
      <c r="X865" s="2131"/>
      <c r="Y865" s="2131"/>
      <c r="Z865" s="2131"/>
      <c r="AA865" s="2131"/>
      <c r="AB865" s="2131"/>
      <c r="AC865" s="213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1">
        <v>1020</v>
      </c>
      <c r="X866" s="2131"/>
      <c r="Y866" s="2131"/>
      <c r="Z866" s="2131"/>
      <c r="AA866" s="2131"/>
      <c r="AB866" s="2131"/>
      <c r="AC866" s="213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1">
        <v>15000</v>
      </c>
      <c r="X867" s="2131"/>
      <c r="Y867" s="2131"/>
      <c r="Z867" s="2131"/>
      <c r="AA867" s="2131"/>
      <c r="AB867" s="2131"/>
      <c r="AC867" s="21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1">
        <v>6600</v>
      </c>
      <c r="X868" s="2131"/>
      <c r="Y868" s="2131"/>
      <c r="Z868" s="2131"/>
      <c r="AA868" s="2131"/>
      <c r="AB868" s="2131"/>
      <c r="AC868" s="21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3" t="s">
        <v>2645</v>
      </c>
      <c r="N869" s="2279"/>
      <c r="O869" s="2279"/>
      <c r="P869" s="2279"/>
      <c r="Q869" s="2279"/>
      <c r="R869" s="2279"/>
      <c r="S869" s="2279"/>
      <c r="T869" s="2279"/>
      <c r="U869" s="2279"/>
      <c r="V869" s="2280"/>
      <c r="W869" s="2131">
        <v>4200</v>
      </c>
      <c r="X869" s="2131"/>
      <c r="Y869" s="2131"/>
      <c r="Z869" s="2131"/>
      <c r="AA869" s="2131"/>
      <c r="AB869" s="2131"/>
      <c r="AC869" s="213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2">
        <f>SUM(W863:AC869)</f>
        <v>70740</v>
      </c>
      <c r="X870" s="2132"/>
      <c r="Y870" s="2132"/>
      <c r="Z870" s="2132"/>
      <c r="AA870" s="2132"/>
      <c r="AB870" s="2132"/>
      <c r="AC870" s="213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3" t="s">
        <v>2646</v>
      </c>
      <c r="N872" s="2279"/>
      <c r="O872" s="2279"/>
      <c r="P872" s="2279"/>
      <c r="Q872" s="2279"/>
      <c r="R872" s="2279"/>
      <c r="S872" s="2279"/>
      <c r="T872" s="2279"/>
      <c r="U872" s="2279"/>
      <c r="V872" s="2280"/>
      <c r="W872" s="2029">
        <f>'[10]Operating Budget'!$Q$38</f>
        <v>3308</v>
      </c>
      <c r="X872" s="2030"/>
      <c r="Y872" s="2030"/>
      <c r="Z872" s="2030"/>
      <c r="AA872" s="2030"/>
      <c r="AB872" s="2030"/>
      <c r="AC872" s="203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78" t="s">
        <v>343</v>
      </c>
      <c r="N873" s="2279"/>
      <c r="O873" s="2279"/>
      <c r="P873" s="2279"/>
      <c r="Q873" s="2279"/>
      <c r="R873" s="2279"/>
      <c r="S873" s="2279"/>
      <c r="T873" s="2279"/>
      <c r="U873" s="2279"/>
      <c r="V873" s="2280"/>
      <c r="W873" s="2029"/>
      <c r="X873" s="2030"/>
      <c r="Y873" s="2030"/>
      <c r="Z873" s="2030"/>
      <c r="AA873" s="2030"/>
      <c r="AB873" s="2030"/>
      <c r="AC873" s="203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8" t="s">
        <v>343</v>
      </c>
      <c r="N874" s="2279"/>
      <c r="O874" s="2279"/>
      <c r="P874" s="2279"/>
      <c r="Q874" s="2279"/>
      <c r="R874" s="2279"/>
      <c r="S874" s="2279"/>
      <c r="T874" s="2279"/>
      <c r="U874" s="2279"/>
      <c r="V874" s="2280"/>
      <c r="W874" s="2029"/>
      <c r="X874" s="2030"/>
      <c r="Y874" s="2030"/>
      <c r="Z874" s="2030"/>
      <c r="AA874" s="2030"/>
      <c r="AB874" s="2030"/>
      <c r="AC874" s="203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8" t="s">
        <v>343</v>
      </c>
      <c r="N875" s="2279"/>
      <c r="O875" s="2279"/>
      <c r="P875" s="2279"/>
      <c r="Q875" s="2279"/>
      <c r="R875" s="2279"/>
      <c r="S875" s="2279"/>
      <c r="T875" s="2279"/>
      <c r="U875" s="2279"/>
      <c r="V875" s="2280"/>
      <c r="W875" s="2029"/>
      <c r="X875" s="2030"/>
      <c r="Y875" s="2030"/>
      <c r="Z875" s="2030"/>
      <c r="AA875" s="2030"/>
      <c r="AB875" s="2030"/>
      <c r="AC875" s="203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8" t="s">
        <v>343</v>
      </c>
      <c r="N876" s="2279"/>
      <c r="O876" s="2279"/>
      <c r="P876" s="2279"/>
      <c r="Q876" s="2279"/>
      <c r="R876" s="2279"/>
      <c r="S876" s="2279"/>
      <c r="T876" s="2279"/>
      <c r="U876" s="2279"/>
      <c r="V876" s="2280"/>
      <c r="W876" s="2029"/>
      <c r="X876" s="2030"/>
      <c r="Y876" s="2030"/>
      <c r="Z876" s="2030"/>
      <c r="AA876" s="2030"/>
      <c r="AB876" s="2030"/>
      <c r="AC876" s="203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3">
        <f>SUM(W872:AC876)</f>
        <v>3308</v>
      </c>
      <c r="X877" s="2134"/>
      <c r="Y877" s="2134"/>
      <c r="Z877" s="2134"/>
      <c r="AA877" s="2134"/>
      <c r="AB877" s="2134"/>
      <c r="AC877" s="213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4">
        <f>W845+W853+W860+W861+W870+W877+W847</f>
        <v>414374</v>
      </c>
      <c r="AD881" s="2134"/>
      <c r="AE881" s="2134"/>
      <c r="AF881" s="2134"/>
      <c r="AG881" s="2134"/>
      <c r="AH881" s="213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0">
        <f>O796+O776+G753</f>
        <v>68</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132">
        <f>IF(ISERROR((ROUNDDOWN(AC881/AC882,0))),0,(ROUNDDOWN(AC881/AC882,0)))</f>
        <v>6093</v>
      </c>
      <c r="AD883" s="2132"/>
      <c r="AE883" s="2132"/>
      <c r="AF883" s="2132"/>
      <c r="AG883" s="2132"/>
      <c r="AH883" s="213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30">
        <f>[9]Costs!$C$66</f>
        <v>312937.50253468385</v>
      </c>
      <c r="AD884" s="2030"/>
      <c r="AE884" s="2030"/>
      <c r="AF884" s="2030"/>
      <c r="AG884" s="2030"/>
      <c r="AH884" s="203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1"/>
      <c r="AD885" s="2131"/>
      <c r="AE885" s="2131"/>
      <c r="AF885" s="2131"/>
      <c r="AG885" s="2131"/>
      <c r="AH885" s="21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0">
        <v>95184</v>
      </c>
      <c r="AD886" s="2030"/>
      <c r="AE886" s="2030"/>
      <c r="AF886" s="2030"/>
      <c r="AG886" s="2030"/>
      <c r="AH886" s="203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f>[9]Rent!$N$48</f>
        <v>40800</v>
      </c>
      <c r="AD887" s="2030"/>
      <c r="AE887" s="2030"/>
      <c r="AF887" s="2030"/>
      <c r="AG887" s="2030"/>
      <c r="AH887" s="203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30">
        <f>[9]Rent!$N$46</f>
        <v>27012.022799999999</v>
      </c>
      <c r="AD888" s="2030"/>
      <c r="AE888" s="2030"/>
      <c r="AF888" s="2030"/>
      <c r="AG888" s="2030"/>
      <c r="AH888" s="20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c r="AD889" s="2030"/>
      <c r="AE889" s="2030"/>
      <c r="AF889" s="2030"/>
      <c r="AG889" s="2030"/>
      <c r="AH889" s="203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0"/>
      <c r="AD890" s="2030"/>
      <c r="AE890" s="2030"/>
      <c r="AF890" s="2030"/>
      <c r="AG890" s="2030"/>
      <c r="AH890" s="203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5" t="s">
        <v>2664</v>
      </c>
      <c r="D891" s="2126"/>
      <c r="E891" s="2126"/>
      <c r="F891" s="2126"/>
      <c r="G891" s="2126"/>
      <c r="H891" s="2126"/>
      <c r="I891" s="2126"/>
      <c r="J891" s="2126"/>
      <c r="K891" s="2126"/>
      <c r="L891" s="2126"/>
      <c r="M891" s="2126"/>
      <c r="N891" s="2126"/>
      <c r="O891" s="2126"/>
      <c r="P891" s="2126"/>
      <c r="Q891" s="2126"/>
      <c r="R891" s="2126"/>
      <c r="S891" s="2126"/>
      <c r="T891" s="2126"/>
      <c r="U891" s="2126"/>
      <c r="V891" s="2126"/>
      <c r="W891" s="2126"/>
      <c r="X891" s="2126"/>
      <c r="Y891" s="2126"/>
      <c r="Z891" s="2126"/>
      <c r="AA891" s="2126"/>
      <c r="AB891" s="2127"/>
      <c r="AC891" s="2131">
        <f>[9]Rent!$N$47</f>
        <v>4000</v>
      </c>
      <c r="AD891" s="2131"/>
      <c r="AE891" s="2131"/>
      <c r="AF891" s="2131"/>
      <c r="AG891" s="2131"/>
      <c r="AH891" s="21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5" t="s">
        <v>1035</v>
      </c>
      <c r="D892" s="2126"/>
      <c r="E892" s="2126"/>
      <c r="F892" s="2126"/>
      <c r="G892" s="2126"/>
      <c r="H892" s="2126"/>
      <c r="I892" s="2126"/>
      <c r="J892" s="2126"/>
      <c r="K892" s="2126"/>
      <c r="L892" s="2126"/>
      <c r="M892" s="2126"/>
      <c r="N892" s="2126"/>
      <c r="O892" s="2126"/>
      <c r="P892" s="2126"/>
      <c r="Q892" s="2126"/>
      <c r="R892" s="2126"/>
      <c r="S892" s="2126"/>
      <c r="T892" s="2126"/>
      <c r="U892" s="2126"/>
      <c r="V892" s="2126"/>
      <c r="W892" s="2126"/>
      <c r="X892" s="2126"/>
      <c r="Y892" s="2126"/>
      <c r="Z892" s="2126"/>
      <c r="AA892" s="2126"/>
      <c r="AB892" s="2127"/>
      <c r="AC892" s="2131"/>
      <c r="AD892" s="2131"/>
      <c r="AE892" s="2131"/>
      <c r="AF892" s="2131"/>
      <c r="AG892" s="2131"/>
      <c r="AH892" s="21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9"/>
      <c r="AA896" s="2030"/>
      <c r="AB896" s="2030"/>
      <c r="AC896" s="2030"/>
      <c r="AD896" s="2030"/>
      <c r="AE896" s="203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9"/>
      <c r="AA897" s="2030"/>
      <c r="AB897" s="2030"/>
      <c r="AC897" s="2030"/>
      <c r="AD897" s="2030"/>
      <c r="AE897" s="203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9"/>
      <c r="AA898" s="2030"/>
      <c r="AB898" s="2030"/>
      <c r="AC898" s="2030"/>
      <c r="AD898" s="2030"/>
      <c r="AE898" s="203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3">
        <f>Z896-(Z897+Z898)</f>
        <v>0</v>
      </c>
      <c r="AA899" s="2134"/>
      <c r="AB899" s="2134"/>
      <c r="AC899" s="2134"/>
      <c r="AD899" s="2134"/>
      <c r="AE899" s="213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6"/>
      <c r="BE901" s="230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8"/>
      <c r="BE902" s="2308"/>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7"/>
      <c r="BE903" s="230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7"/>
      <c r="BE904" s="230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7"/>
      <c r="BE905" s="230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6"/>
      <c r="BE906" s="230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0" t="s">
        <v>101</v>
      </c>
      <c r="B907" s="2080"/>
      <c r="C907" s="2080"/>
      <c r="D907" s="2080"/>
      <c r="E907" s="2080"/>
      <c r="F907" s="2080"/>
      <c r="G907" s="2080"/>
      <c r="H907" s="2080"/>
      <c r="I907" s="2080"/>
      <c r="J907" s="2080"/>
      <c r="K907" s="2080"/>
      <c r="L907" s="2080"/>
      <c r="M907" s="2080"/>
      <c r="N907" s="2080"/>
      <c r="O907" s="2080"/>
      <c r="P907" s="2080"/>
      <c r="Q907" s="2080"/>
      <c r="R907" s="2080"/>
      <c r="S907" s="2080"/>
      <c r="T907" s="2080"/>
      <c r="U907" s="2080"/>
      <c r="V907" s="2080"/>
      <c r="W907" s="2080"/>
      <c r="X907" s="2080"/>
      <c r="Y907" s="2080"/>
      <c r="Z907" s="2080"/>
      <c r="AA907" s="2080"/>
      <c r="AB907" s="2080"/>
      <c r="AC907" s="2080"/>
      <c r="AD907" s="2080"/>
      <c r="AE907" s="2080"/>
      <c r="AF907" s="2080"/>
      <c r="AG907" s="2080"/>
      <c r="AH907" s="2080"/>
      <c r="AI907" s="2080"/>
      <c r="AJ907" s="2080"/>
      <c r="AK907" s="2080"/>
      <c r="AL907" s="2080"/>
      <c r="AM907" s="144"/>
      <c r="AN907" s="144"/>
      <c r="AO907" s="144"/>
      <c r="AP907" s="144"/>
      <c r="AQ907" s="144"/>
      <c r="AR907" s="144"/>
      <c r="AS907" s="144"/>
      <c r="AT907" s="144"/>
      <c r="AU907" s="144"/>
      <c r="AV907" s="144"/>
      <c r="AW907" s="144"/>
      <c r="AX907" s="144"/>
      <c r="AY907" s="144"/>
      <c r="AZ907" s="61"/>
      <c r="BA907" s="25"/>
      <c r="BB907" s="127"/>
      <c r="BC907" s="1607"/>
      <c r="BD907" s="2305"/>
      <c r="BE907" s="2305"/>
      <c r="BF907" s="230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c r="AB908" s="2081"/>
      <c r="AC908" s="2081"/>
      <c r="AD908" s="2081"/>
      <c r="AE908" s="2081"/>
      <c r="AF908" s="2081"/>
      <c r="AG908" s="2081"/>
      <c r="AH908" s="2081"/>
      <c r="AI908" s="2081"/>
      <c r="AJ908" s="2081"/>
      <c r="AK908" s="2081"/>
      <c r="AL908" s="2081"/>
      <c r="AM908" s="144"/>
      <c r="AN908" s="144"/>
      <c r="AO908" s="144"/>
      <c r="AP908" s="144"/>
      <c r="AQ908" s="144"/>
      <c r="AR908" s="144"/>
      <c r="AS908" s="144"/>
      <c r="AT908" s="144"/>
      <c r="AU908" s="144"/>
      <c r="AV908" s="144"/>
      <c r="AW908" s="144"/>
      <c r="AX908" s="144"/>
      <c r="AY908" s="144"/>
      <c r="AZ908" s="61"/>
      <c r="BA908" s="25"/>
      <c r="BB908" s="127"/>
      <c r="BC908" s="1607"/>
      <c r="BD908" s="2300"/>
      <c r="BE908" s="2300"/>
      <c r="BF908" s="230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7"/>
      <c r="BE909" s="230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6"/>
      <c r="BE910" s="230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4" t="s">
        <v>850</v>
      </c>
      <c r="G912" s="2495"/>
      <c r="H912" s="2495"/>
      <c r="I912" s="2495"/>
      <c r="J912" s="2495"/>
      <c r="K912" s="2495"/>
      <c r="L912" s="2495"/>
      <c r="M912" s="2495"/>
      <c r="N912" s="2495"/>
      <c r="O912" s="2495"/>
      <c r="P912" s="2495"/>
      <c r="Q912" s="2495"/>
      <c r="R912" s="2495"/>
      <c r="S912" s="2495"/>
      <c r="T912" s="2496"/>
      <c r="U912" s="2249" t="s">
        <v>32</v>
      </c>
      <c r="V912" s="2162"/>
      <c r="W912" s="2162"/>
      <c r="X912" s="2162"/>
      <c r="Y912" s="2162"/>
      <c r="Z912" s="2162"/>
      <c r="AA912" s="73"/>
      <c r="AB912" s="161"/>
      <c r="AC912" s="161"/>
      <c r="AD912" s="161"/>
      <c r="AE912" s="161"/>
      <c r="AF912" s="162"/>
      <c r="AZ912" s="61"/>
      <c r="BA912" s="1606"/>
      <c r="BB912" s="127"/>
      <c r="BC912" s="127"/>
      <c r="BD912" s="2306"/>
      <c r="BE912" s="230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28" t="s">
        <v>410</v>
      </c>
      <c r="AC914" s="2328"/>
      <c r="AD914" s="2328"/>
      <c r="AE914" s="232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578</v>
      </c>
      <c r="V915" s="2055"/>
      <c r="W915" s="2055"/>
      <c r="X915" s="2055"/>
      <c r="Y915" s="2055"/>
      <c r="Z915" s="2056"/>
      <c r="AA915" s="2310">
        <f>[9]Summary!$C$24</f>
        <v>18305262.726705309</v>
      </c>
      <c r="AB915" s="2039"/>
      <c r="AC915" s="2039"/>
      <c r="AD915" s="2039"/>
      <c r="AE915" s="2039"/>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578</v>
      </c>
      <c r="V916" s="2055"/>
      <c r="W916" s="2055"/>
      <c r="X916" s="2055"/>
      <c r="Y916" s="2055"/>
      <c r="Z916" s="2056"/>
      <c r="AA916" s="2310">
        <f>[9]Summary!$D$24</f>
        <v>9486215.0832395665</v>
      </c>
      <c r="AB916" s="2039"/>
      <c r="AC916" s="2039"/>
      <c r="AD916" s="2039"/>
      <c r="AE916" s="2039"/>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5" t="s">
        <v>578</v>
      </c>
      <c r="V917" s="2055"/>
      <c r="W917" s="2055"/>
      <c r="X917" s="2055"/>
      <c r="Y917" s="2055"/>
      <c r="Z917" s="2056"/>
      <c r="AA917" s="2310">
        <v>400000</v>
      </c>
      <c r="AB917" s="2039"/>
      <c r="AC917" s="2039"/>
      <c r="AD917" s="2039"/>
      <c r="AE917" s="2039"/>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5" t="s">
        <v>626</v>
      </c>
      <c r="V918" s="2055"/>
      <c r="W918" s="2055"/>
      <c r="X918" s="2055"/>
      <c r="Y918" s="2055"/>
      <c r="Z918" s="2056"/>
      <c r="AA918" s="2310"/>
      <c r="AB918" s="2039"/>
      <c r="AC918" s="2039"/>
      <c r="AD918" s="2039"/>
      <c r="AE918" s="2039"/>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5" t="s">
        <v>626</v>
      </c>
      <c r="V919" s="2055"/>
      <c r="W919" s="2055"/>
      <c r="X919" s="2055"/>
      <c r="Y919" s="2055"/>
      <c r="Z919" s="2056"/>
      <c r="AA919" s="2310"/>
      <c r="AB919" s="2039"/>
      <c r="AC919" s="2039"/>
      <c r="AD919" s="2039"/>
      <c r="AE919" s="2039"/>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5" t="s">
        <v>626</v>
      </c>
      <c r="V920" s="2055"/>
      <c r="W920" s="2055"/>
      <c r="X920" s="2055"/>
      <c r="Y920" s="2055"/>
      <c r="Z920" s="2056"/>
      <c r="AA920" s="2310"/>
      <c r="AB920" s="2039"/>
      <c r="AC920" s="2039"/>
      <c r="AD920" s="2039"/>
      <c r="AE920" s="2039"/>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5" t="s">
        <v>626</v>
      </c>
      <c r="V921" s="2055"/>
      <c r="W921" s="2055"/>
      <c r="X921" s="2055"/>
      <c r="Y921" s="2055"/>
      <c r="Z921" s="2056"/>
      <c r="AA921" s="2310"/>
      <c r="AB921" s="2039"/>
      <c r="AC921" s="2039"/>
      <c r="AD921" s="2039"/>
      <c r="AE921" s="2039"/>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5" t="s">
        <v>626</v>
      </c>
      <c r="V922" s="2055"/>
      <c r="W922" s="2055"/>
      <c r="X922" s="2055"/>
      <c r="Y922" s="2055"/>
      <c r="Z922" s="2056"/>
      <c r="AA922" s="2310"/>
      <c r="AB922" s="2039"/>
      <c r="AC922" s="2039"/>
      <c r="AD922" s="2039"/>
      <c r="AE922" s="2039"/>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5" t="s">
        <v>626</v>
      </c>
      <c r="V923" s="2055"/>
      <c r="W923" s="2055"/>
      <c r="X923" s="2055"/>
      <c r="Y923" s="2055"/>
      <c r="Z923" s="2056"/>
      <c r="AA923" s="2310"/>
      <c r="AB923" s="2039"/>
      <c r="AC923" s="2039"/>
      <c r="AD923" s="2039"/>
      <c r="AE923" s="2039"/>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5" t="s">
        <v>626</v>
      </c>
      <c r="V924" s="2055"/>
      <c r="W924" s="2055"/>
      <c r="X924" s="2055"/>
      <c r="Y924" s="2055"/>
      <c r="Z924" s="2056"/>
      <c r="AA924" s="2310"/>
      <c r="AB924" s="2039"/>
      <c r="AC924" s="2039"/>
      <c r="AD924" s="2039"/>
      <c r="AE924" s="2039"/>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5" t="s">
        <v>626</v>
      </c>
      <c r="V925" s="2055"/>
      <c r="W925" s="2055"/>
      <c r="X925" s="2055"/>
      <c r="Y925" s="2055"/>
      <c r="Z925" s="2056"/>
      <c r="AA925" s="2310"/>
      <c r="AB925" s="2039"/>
      <c r="AC925" s="2039"/>
      <c r="AD925" s="2039"/>
      <c r="AE925" s="2039"/>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5" t="s">
        <v>626</v>
      </c>
      <c r="V926" s="2055"/>
      <c r="W926" s="2055"/>
      <c r="X926" s="2055"/>
      <c r="Y926" s="2055"/>
      <c r="Z926" s="2056"/>
      <c r="AA926" s="2310"/>
      <c r="AB926" s="2039"/>
      <c r="AC926" s="2039"/>
      <c r="AD926" s="2039"/>
      <c r="AE926" s="2039"/>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5" t="s">
        <v>626</v>
      </c>
      <c r="V927" s="2055"/>
      <c r="W927" s="2055"/>
      <c r="X927" s="2055"/>
      <c r="Y927" s="2055"/>
      <c r="Z927" s="2056"/>
      <c r="AA927" s="2310"/>
      <c r="AB927" s="2039"/>
      <c r="AC927" s="2039"/>
      <c r="AD927" s="2039"/>
      <c r="AE927" s="2039"/>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5" t="s">
        <v>626</v>
      </c>
      <c r="V928" s="2055"/>
      <c r="W928" s="2055"/>
      <c r="X928" s="2055"/>
      <c r="Y928" s="2055"/>
      <c r="Z928" s="2056"/>
      <c r="AA928" s="2310"/>
      <c r="AB928" s="2039"/>
      <c r="AC928" s="2039"/>
      <c r="AD928" s="2039"/>
      <c r="AE928" s="2039"/>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5" t="s">
        <v>626</v>
      </c>
      <c r="V929" s="2055"/>
      <c r="W929" s="2055"/>
      <c r="X929" s="2055"/>
      <c r="Y929" s="2055"/>
      <c r="Z929" s="2056"/>
      <c r="AA929" s="2310"/>
      <c r="AB929" s="2039"/>
      <c r="AC929" s="2039"/>
      <c r="AD929" s="2039"/>
      <c r="AE929" s="2039"/>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5" t="s">
        <v>706</v>
      </c>
      <c r="Q930" s="2055"/>
      <c r="R930" s="2055"/>
      <c r="S930" s="2055"/>
      <c r="T930" s="2056"/>
      <c r="U930" s="2315" t="s">
        <v>626</v>
      </c>
      <c r="V930" s="2055"/>
      <c r="W930" s="2055"/>
      <c r="X930" s="2055"/>
      <c r="Y930" s="2055"/>
      <c r="Z930" s="2056"/>
      <c r="AA930" s="2310"/>
      <c r="AB930" s="2039"/>
      <c r="AC930" s="2039"/>
      <c r="AD930" s="2039"/>
      <c r="AE930" s="2039"/>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1" t="s">
        <v>2640</v>
      </c>
      <c r="J931" s="2492"/>
      <c r="K931" s="2492"/>
      <c r="L931" s="2492"/>
      <c r="M931" s="2492"/>
      <c r="N931" s="2492"/>
      <c r="O931" s="2492"/>
      <c r="P931" s="2492"/>
      <c r="Q931" s="2492"/>
      <c r="R931" s="2492"/>
      <c r="S931" s="2492"/>
      <c r="T931" s="2493"/>
      <c r="U931" s="2315" t="s">
        <v>578</v>
      </c>
      <c r="V931" s="2055"/>
      <c r="W931" s="2055"/>
      <c r="X931" s="2055"/>
      <c r="Y931" s="2055"/>
      <c r="Z931" s="2056"/>
      <c r="AA931" s="2310">
        <v>6431434</v>
      </c>
      <c r="AB931" s="2039"/>
      <c r="AC931" s="2039"/>
      <c r="AD931" s="2039"/>
      <c r="AE931" s="2039"/>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1" t="s">
        <v>2641</v>
      </c>
      <c r="J932" s="2295"/>
      <c r="K932" s="2295"/>
      <c r="L932" s="2295"/>
      <c r="M932" s="2295"/>
      <c r="N932" s="2295"/>
      <c r="O932" s="2295"/>
      <c r="P932" s="2295"/>
      <c r="Q932" s="2295"/>
      <c r="R932" s="2295"/>
      <c r="S932" s="2295"/>
      <c r="T932" s="2296"/>
      <c r="U932" s="2315" t="s">
        <v>578</v>
      </c>
      <c r="V932" s="2055"/>
      <c r="W932" s="2055"/>
      <c r="X932" s="2055"/>
      <c r="Y932" s="2055"/>
      <c r="Z932" s="2056"/>
      <c r="AA932" s="2310">
        <v>700000</v>
      </c>
      <c r="AB932" s="2039"/>
      <c r="AC932" s="2039"/>
      <c r="AD932" s="2039"/>
      <c r="AE932" s="2039"/>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1" t="s">
        <v>2127</v>
      </c>
      <c r="J933" s="2295"/>
      <c r="K933" s="2295"/>
      <c r="L933" s="2295"/>
      <c r="M933" s="2295"/>
      <c r="N933" s="2295"/>
      <c r="O933" s="2295"/>
      <c r="P933" s="2295"/>
      <c r="Q933" s="2295"/>
      <c r="R933" s="2295"/>
      <c r="S933" s="2295"/>
      <c r="T933" s="2296"/>
      <c r="U933" s="2315" t="s">
        <v>578</v>
      </c>
      <c r="V933" s="2055"/>
      <c r="W933" s="2055"/>
      <c r="X933" s="2055"/>
      <c r="Y933" s="2055"/>
      <c r="Z933" s="2056"/>
      <c r="AA933" s="2310">
        <f>[9]Summary!$B$13</f>
        <v>1987338.955094527</v>
      </c>
      <c r="AB933" s="2039"/>
      <c r="AC933" s="2039"/>
      <c r="AD933" s="2039"/>
      <c r="AE933" s="2039"/>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343</v>
      </c>
      <c r="J934" s="2295"/>
      <c r="K934" s="2295"/>
      <c r="L934" s="2295"/>
      <c r="M934" s="2295"/>
      <c r="N934" s="2295"/>
      <c r="O934" s="2295"/>
      <c r="P934" s="2295"/>
      <c r="Q934" s="2295"/>
      <c r="R934" s="2295"/>
      <c r="S934" s="2295"/>
      <c r="T934" s="2296"/>
      <c r="U934" s="2315" t="s">
        <v>626</v>
      </c>
      <c r="V934" s="2055"/>
      <c r="W934" s="2055"/>
      <c r="X934" s="2055"/>
      <c r="Y934" s="2055"/>
      <c r="Z934" s="2056"/>
      <c r="AA934" s="2310"/>
      <c r="AB934" s="2039"/>
      <c r="AC934" s="2039"/>
      <c r="AD934" s="2039"/>
      <c r="AE934" s="2039"/>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v>44370</v>
      </c>
      <c r="N939" s="2326"/>
      <c r="O939" s="2326"/>
      <c r="P939" s="2326"/>
      <c r="Q939" s="2326"/>
      <c r="R939" s="2326"/>
      <c r="S939" s="2327"/>
      <c r="U939" s="103" t="s">
        <v>11</v>
      </c>
      <c r="V939" s="77"/>
      <c r="W939" s="77"/>
      <c r="X939" s="77"/>
      <c r="Y939" s="77"/>
      <c r="Z939" s="77"/>
      <c r="AA939" s="77"/>
      <c r="AB939" s="77"/>
      <c r="AC939" s="77"/>
      <c r="AD939" s="78"/>
      <c r="AE939" s="2325"/>
      <c r="AF939" s="2326"/>
      <c r="AG939" s="2326"/>
      <c r="AH939" s="2326"/>
      <c r="AI939" s="2326"/>
      <c r="AJ939" s="2326"/>
      <c r="AK939" s="23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2" t="s">
        <v>2642</v>
      </c>
      <c r="N940" s="2313"/>
      <c r="O940" s="2313"/>
      <c r="P940" s="2313"/>
      <c r="Q940" s="2313"/>
      <c r="R940" s="2313"/>
      <c r="S940" s="2314"/>
      <c r="U940" s="103" t="s">
        <v>12</v>
      </c>
      <c r="V940" s="77"/>
      <c r="W940" s="77"/>
      <c r="X940" s="77"/>
      <c r="Y940" s="77"/>
      <c r="Z940" s="77"/>
      <c r="AA940" s="77"/>
      <c r="AB940" s="77"/>
      <c r="AC940" s="77"/>
      <c r="AD940" s="78"/>
      <c r="AE940" s="2312"/>
      <c r="AF940" s="2313"/>
      <c r="AG940" s="2313"/>
      <c r="AH940" s="2313"/>
      <c r="AI940" s="2313"/>
      <c r="AJ940" s="2313"/>
      <c r="AK940" s="23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16" t="s">
        <v>316</v>
      </c>
      <c r="K941" s="2317"/>
      <c r="L941" s="2317"/>
      <c r="M941" s="2317"/>
      <c r="N941" s="2317"/>
      <c r="O941" s="2317"/>
      <c r="P941" s="2317"/>
      <c r="Q941" s="2317"/>
      <c r="R941" s="2317"/>
      <c r="S941" s="2318"/>
      <c r="U941" s="103" t="s">
        <v>945</v>
      </c>
      <c r="V941" s="77"/>
      <c r="W941" s="77"/>
      <c r="AB941" s="2316" t="s">
        <v>316</v>
      </c>
      <c r="AC941" s="2317"/>
      <c r="AD941" s="2317"/>
      <c r="AE941" s="2317"/>
      <c r="AF941" s="2317"/>
      <c r="AG941" s="2317"/>
      <c r="AH941" s="2317"/>
      <c r="AI941" s="2317"/>
      <c r="AJ941" s="2317"/>
      <c r="AK941" s="231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2">
        <v>0.35</v>
      </c>
      <c r="N942" s="2348"/>
      <c r="O942" s="2348"/>
      <c r="P942" s="2348"/>
      <c r="Q942" s="2348"/>
      <c r="R942" s="2348"/>
      <c r="S942" s="2349"/>
      <c r="U942" s="103" t="s">
        <v>13</v>
      </c>
      <c r="V942" s="77"/>
      <c r="W942" s="77"/>
      <c r="X942" s="77"/>
      <c r="Y942" s="77"/>
      <c r="Z942" s="77"/>
      <c r="AA942" s="77"/>
      <c r="AB942" s="77"/>
      <c r="AC942" s="77"/>
      <c r="AD942" s="78"/>
      <c r="AE942" s="2347"/>
      <c r="AF942" s="2348"/>
      <c r="AG942" s="2348"/>
      <c r="AH942" s="2348"/>
      <c r="AI942" s="2348"/>
      <c r="AJ942" s="2348"/>
      <c r="AK942" s="234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3">
        <v>24</v>
      </c>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0">
        <f>[9]Rent!$N$37</f>
        <v>176739.15712835817</v>
      </c>
      <c r="N944" s="2039"/>
      <c r="O944" s="2039"/>
      <c r="P944" s="2039"/>
      <c r="Q944" s="2039"/>
      <c r="R944" s="2039"/>
      <c r="S944" s="2311"/>
      <c r="U944" s="103" t="s">
        <v>15</v>
      </c>
      <c r="V944" s="77"/>
      <c r="W944" s="77"/>
      <c r="X944" s="77"/>
      <c r="Y944" s="77"/>
      <c r="Z944" s="77"/>
      <c r="AA944" s="77"/>
      <c r="AB944" s="77"/>
      <c r="AC944" s="77"/>
      <c r="AD944" s="78"/>
      <c r="AE944" s="2310"/>
      <c r="AF944" s="2039"/>
      <c r="AG944" s="2039"/>
      <c r="AH944" s="2039"/>
      <c r="AI944" s="2039"/>
      <c r="AJ944" s="2039"/>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v>4580531</v>
      </c>
      <c r="N945" s="2039"/>
      <c r="O945" s="2039"/>
      <c r="P945" s="2039"/>
      <c r="Q945" s="2039"/>
      <c r="R945" s="2039"/>
      <c r="S945" s="2311"/>
      <c r="U945" s="103" t="s">
        <v>16</v>
      </c>
      <c r="V945" s="77"/>
      <c r="W945" s="77"/>
      <c r="X945" s="77"/>
      <c r="Y945" s="77"/>
      <c r="Z945" s="77"/>
      <c r="AA945" s="77"/>
      <c r="AB945" s="77"/>
      <c r="AC945" s="77"/>
      <c r="AD945" s="78"/>
      <c r="AE945" s="2310"/>
      <c r="AF945" s="2039"/>
      <c r="AG945" s="2039"/>
      <c r="AH945" s="2039"/>
      <c r="AI945" s="2039"/>
      <c r="AJ945" s="2039"/>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44">
        <v>20</v>
      </c>
      <c r="N946" s="2345"/>
      <c r="O946" s="2345"/>
      <c r="P946" s="2345"/>
      <c r="Q946" s="2345"/>
      <c r="R946" s="2345"/>
      <c r="S946" s="2346"/>
      <c r="U946" s="103" t="s">
        <v>605</v>
      </c>
      <c r="V946" s="77"/>
      <c r="W946" s="77"/>
      <c r="X946" s="77"/>
      <c r="Y946" s="77"/>
      <c r="Z946" s="77"/>
      <c r="AA946" s="77"/>
      <c r="AB946" s="77"/>
      <c r="AC946" s="77"/>
      <c r="AD946" s="78"/>
      <c r="AE946" s="2344"/>
      <c r="AF946" s="2345"/>
      <c r="AG946" s="2345"/>
      <c r="AH946" s="2345"/>
      <c r="AI946" s="2345"/>
      <c r="AJ946" s="2345"/>
      <c r="AK946" s="23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9"/>
      <c r="N951" s="2320"/>
      <c r="O951" s="2320"/>
      <c r="P951" s="2320"/>
      <c r="Q951" s="2320"/>
      <c r="R951" s="2320"/>
      <c r="S951" s="2321"/>
      <c r="T951" s="103" t="s">
        <v>848</v>
      </c>
      <c r="U951" s="77"/>
      <c r="V951" s="77"/>
      <c r="W951" s="77"/>
      <c r="X951" s="77"/>
      <c r="Y951" s="77"/>
      <c r="Z951" s="78"/>
      <c r="AA951" s="2319"/>
      <c r="AB951" s="2320"/>
      <c r="AC951" s="2320"/>
      <c r="AD951" s="2320"/>
      <c r="AE951" s="2320"/>
      <c r="AF951" s="2320"/>
      <c r="AG951" s="23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9"/>
      <c r="N952" s="2320"/>
      <c r="O952" s="2320"/>
      <c r="P952" s="2320"/>
      <c r="Q952" s="2320"/>
      <c r="R952" s="2320"/>
      <c r="S952" s="2321"/>
      <c r="T952" s="103" t="s">
        <v>847</v>
      </c>
      <c r="U952" s="77"/>
      <c r="V952" s="77"/>
      <c r="W952" s="77"/>
      <c r="X952" s="77"/>
      <c r="Y952" s="77"/>
      <c r="Z952" s="78"/>
      <c r="AA952" s="2319"/>
      <c r="AB952" s="2320"/>
      <c r="AC952" s="2320"/>
      <c r="AD952" s="2320"/>
      <c r="AE952" s="2320"/>
      <c r="AF952" s="2320"/>
      <c r="AG952" s="23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9" t="s">
        <v>626</v>
      </c>
      <c r="N953" s="2330"/>
      <c r="O953" s="2330"/>
      <c r="P953" s="2330"/>
      <c r="Q953" s="2330"/>
      <c r="R953" s="2330"/>
      <c r="S953" s="2331"/>
      <c r="T953" s="76" t="s">
        <v>346</v>
      </c>
      <c r="U953" s="77"/>
      <c r="V953" s="77"/>
      <c r="W953" s="77"/>
      <c r="X953" s="77"/>
      <c r="Y953" s="77"/>
      <c r="Z953" s="78"/>
      <c r="AA953" s="2319"/>
      <c r="AB953" s="2320"/>
      <c r="AC953" s="2320"/>
      <c r="AD953" s="2320"/>
      <c r="AE953" s="2320"/>
      <c r="AF953" s="2320"/>
      <c r="AG953" s="23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9"/>
      <c r="N954" s="2320"/>
      <c r="O954" s="2320"/>
      <c r="P954" s="2320"/>
      <c r="Q954" s="2320"/>
      <c r="R954" s="2320"/>
      <c r="S954" s="2321"/>
      <c r="T954" s="76" t="s">
        <v>347</v>
      </c>
      <c r="U954" s="77"/>
      <c r="V954" s="77"/>
      <c r="W954" s="77"/>
      <c r="X954" s="77"/>
      <c r="Y954" s="77"/>
      <c r="Z954" s="78"/>
      <c r="AA954" s="2319"/>
      <c r="AB954" s="2320"/>
      <c r="AC954" s="2320"/>
      <c r="AD954" s="2320"/>
      <c r="AE954" s="2320"/>
      <c r="AF954" s="2320"/>
      <c r="AG954" s="23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9"/>
      <c r="N955" s="2320"/>
      <c r="O955" s="2320"/>
      <c r="P955" s="2320"/>
      <c r="Q955" s="2320"/>
      <c r="R955" s="2320"/>
      <c r="S955" s="2321"/>
      <c r="T955" s="76" t="s">
        <v>394</v>
      </c>
      <c r="U955" s="77"/>
      <c r="V955" s="77"/>
      <c r="W955" s="77"/>
      <c r="X955" s="77"/>
      <c r="Y955" s="77"/>
      <c r="Z955" s="78"/>
      <c r="AA955" s="2319"/>
      <c r="AB955" s="2320"/>
      <c r="AC955" s="2320"/>
      <c r="AD955" s="2320"/>
      <c r="AE955" s="2320"/>
      <c r="AF955" s="2320"/>
      <c r="AG955" s="23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2" t="s">
        <v>316</v>
      </c>
      <c r="N956" s="2333"/>
      <c r="O956" s="2333"/>
      <c r="P956" s="2333"/>
      <c r="Q956" s="2333"/>
      <c r="R956" s="2333"/>
      <c r="S956" s="2334"/>
      <c r="T956" s="2322"/>
      <c r="U956" s="2323"/>
      <c r="V956" s="2323"/>
      <c r="W956" s="2323"/>
      <c r="X956" s="2323"/>
      <c r="Y956" s="2323"/>
      <c r="Z956" s="2324"/>
      <c r="AA956" s="2319"/>
      <c r="AB956" s="2320"/>
      <c r="AC956" s="2320"/>
      <c r="AD956" s="2320"/>
      <c r="AE956" s="2320"/>
      <c r="AF956" s="2320"/>
      <c r="AG956" s="23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9"/>
      <c r="N957" s="2320"/>
      <c r="O957" s="2320"/>
      <c r="P957" s="2320"/>
      <c r="Q957" s="2320"/>
      <c r="R957" s="2320"/>
      <c r="S957" s="2321"/>
      <c r="T957" s="2322"/>
      <c r="U957" s="2323"/>
      <c r="V957" s="2323"/>
      <c r="W957" s="2323"/>
      <c r="X957" s="2323"/>
      <c r="Y957" s="2323"/>
      <c r="Z957" s="2324"/>
      <c r="AA957" s="2319"/>
      <c r="AB957" s="2320"/>
      <c r="AC957" s="2320"/>
      <c r="AD957" s="2320"/>
      <c r="AE957" s="2320"/>
      <c r="AF957" s="2320"/>
      <c r="AG957" s="23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7" t="s">
        <v>706</v>
      </c>
      <c r="P958" s="2108"/>
      <c r="Q958" s="139"/>
      <c r="R958" s="139"/>
      <c r="S958" s="140"/>
      <c r="T958" s="71" t="s">
        <v>175</v>
      </c>
      <c r="U958" s="72"/>
      <c r="V958" s="72"/>
      <c r="W958" s="2278" t="s">
        <v>343</v>
      </c>
      <c r="X958" s="2279"/>
      <c r="Y958" s="2279"/>
      <c r="Z958" s="2279"/>
      <c r="AA958" s="2279"/>
      <c r="AB958" s="2279"/>
      <c r="AC958" s="2279"/>
      <c r="AD958" s="2279"/>
      <c r="AE958" s="2279"/>
      <c r="AF958" s="2279"/>
      <c r="AG958" s="228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19"/>
      <c r="N959" s="2320"/>
      <c r="O959" s="2320"/>
      <c r="P959" s="2320"/>
      <c r="Q959" s="2320"/>
      <c r="R959" s="2320"/>
      <c r="S959" s="2321"/>
      <c r="T959" s="79"/>
      <c r="U959" s="80"/>
      <c r="V959" s="80"/>
      <c r="W959" s="80"/>
      <c r="X959" s="80"/>
      <c r="Y959" s="80"/>
      <c r="Z959" s="188" t="s">
        <v>139</v>
      </c>
      <c r="AA959" s="2489"/>
      <c r="AB959" s="2490"/>
      <c r="AC959" s="2490"/>
      <c r="AD959" s="2490"/>
      <c r="AE959" s="2490"/>
      <c r="AF959" s="2490"/>
      <c r="AG959" s="249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4" t="s">
        <v>581</v>
      </c>
      <c r="B963" s="2424"/>
      <c r="C963" s="2424"/>
      <c r="D963" s="2424"/>
      <c r="E963" s="2424"/>
      <c r="F963" s="2424"/>
      <c r="G963" s="2424"/>
      <c r="H963" s="2424"/>
      <c r="I963" s="2424"/>
      <c r="J963" s="2424"/>
      <c r="K963" s="2424"/>
      <c r="L963" s="2424"/>
      <c r="M963" s="2424"/>
      <c r="N963" s="2424"/>
      <c r="O963" s="2424"/>
      <c r="P963" s="2424"/>
      <c r="Q963" s="2424"/>
      <c r="R963" s="2424"/>
      <c r="S963" s="2424"/>
      <c r="T963" s="2424"/>
      <c r="U963" s="2424"/>
      <c r="V963" s="2424"/>
      <c r="W963" s="2424"/>
      <c r="X963" s="2424"/>
      <c r="Y963" s="2424"/>
      <c r="Z963" s="2424"/>
      <c r="AA963" s="2424"/>
      <c r="AB963" s="2424"/>
      <c r="AC963" s="2424"/>
      <c r="AD963" s="2424"/>
      <c r="AE963" s="2424"/>
      <c r="AF963" s="2424"/>
      <c r="AG963" s="2424"/>
      <c r="AH963" s="2424"/>
      <c r="AI963" s="2424"/>
      <c r="AJ963" s="2424"/>
      <c r="AK963" s="2424"/>
      <c r="AL963" s="2424"/>
      <c r="AM963" s="2424"/>
      <c r="AN963" s="2424"/>
      <c r="AO963" s="2424"/>
      <c r="AP963" s="2424"/>
      <c r="AQ963" s="2424"/>
      <c r="AR963" s="2424"/>
      <c r="AS963" s="242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4"/>
      <c r="B964" s="2424"/>
      <c r="C964" s="2424"/>
      <c r="D964" s="2424"/>
      <c r="E964" s="2424"/>
      <c r="F964" s="2424"/>
      <c r="G964" s="2424"/>
      <c r="H964" s="2424"/>
      <c r="I964" s="2424"/>
      <c r="J964" s="2424"/>
      <c r="K964" s="2424"/>
      <c r="L964" s="2424"/>
      <c r="M964" s="2424"/>
      <c r="N964" s="2424"/>
      <c r="O964" s="2424"/>
      <c r="P964" s="2424"/>
      <c r="Q964" s="2424"/>
      <c r="R964" s="2424"/>
      <c r="S964" s="2424"/>
      <c r="T964" s="2424"/>
      <c r="U964" s="2424"/>
      <c r="V964" s="2424"/>
      <c r="W964" s="2424"/>
      <c r="X964" s="2424"/>
      <c r="Y964" s="2424"/>
      <c r="Z964" s="2424"/>
      <c r="AA964" s="2424"/>
      <c r="AB964" s="2424"/>
      <c r="AC964" s="2424"/>
      <c r="AD964" s="2424"/>
      <c r="AE964" s="2424"/>
      <c r="AF964" s="2424"/>
      <c r="AG964" s="2424"/>
      <c r="AH964" s="2424"/>
      <c r="AI964" s="2424"/>
      <c r="AJ964" s="2424"/>
      <c r="AK964" s="2424"/>
      <c r="AL964" s="2424"/>
      <c r="AM964" s="2424"/>
      <c r="AN964" s="2424"/>
      <c r="AO964" s="2424"/>
      <c r="AP964" s="2424"/>
      <c r="AQ964" s="2424"/>
      <c r="AR964" s="2424"/>
      <c r="AS964" s="242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09"/>
      <c r="BH965" s="2309"/>
      <c r="BI965" s="2309"/>
      <c r="BJ965" s="2309"/>
      <c r="BK965" s="2309"/>
      <c r="BL965" s="230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3" t="s">
        <v>673</v>
      </c>
      <c r="E968" s="2484"/>
      <c r="F968" s="2484"/>
      <c r="G968" s="2484"/>
      <c r="H968" s="2484"/>
      <c r="I968" s="2484"/>
      <c r="J968" s="2484"/>
      <c r="K968" s="2484"/>
      <c r="L968" s="2484"/>
      <c r="M968" s="2484"/>
      <c r="N968" s="2484"/>
      <c r="O968" s="2484"/>
      <c r="P968" s="2484"/>
      <c r="Q968" s="2485"/>
      <c r="R968" s="2483" t="s">
        <v>674</v>
      </c>
      <c r="S968" s="2484"/>
      <c r="T968" s="2484"/>
      <c r="U968" s="2484"/>
      <c r="V968" s="2484"/>
      <c r="W968" s="2484"/>
      <c r="X968" s="2484"/>
      <c r="Y968" s="2484"/>
      <c r="Z968" s="2484"/>
      <c r="AA968" s="2485"/>
      <c r="AB968" s="2483" t="s">
        <v>675</v>
      </c>
      <c r="AC968" s="2484"/>
      <c r="AD968" s="2484"/>
      <c r="AE968" s="2484"/>
      <c r="AF968" s="2484"/>
      <c r="AG968" s="2484"/>
      <c r="AH968" s="2484"/>
      <c r="AI968" s="2485"/>
      <c r="AJ968" s="2483" t="s">
        <v>676</v>
      </c>
      <c r="AK968" s="2484"/>
      <c r="AL968" s="2484"/>
      <c r="AM968" s="2484"/>
      <c r="AN968" s="2484"/>
      <c r="AO968" s="2484"/>
      <c r="AP968" s="2484"/>
      <c r="AQ968" s="248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3" t="s">
        <v>668</v>
      </c>
      <c r="E969" s="2374"/>
      <c r="F969" s="2374"/>
      <c r="G969" s="2374"/>
      <c r="H969" s="2374"/>
      <c r="I969" s="2374"/>
      <c r="J969" s="2374"/>
      <c r="K969" s="2374"/>
      <c r="L969" s="2374"/>
      <c r="M969" s="2374"/>
      <c r="N969" s="2374"/>
      <c r="O969" s="2374"/>
      <c r="P969" s="2374"/>
      <c r="Q969" s="2375"/>
      <c r="R969" s="2354">
        <f>IF(ISNA(IF($BN$799="4%",(INDEX($BP$809:$BT$866,MATCH($CB$799,$BO$809:$BO$866,0),MATCH(D969,$BP$808:$BT$808,0))),(INDEX($BW$809:$CA$866,MATCH($CB$799,$BV$809:$BV$866,0),MATCH(D969,$BW$808:$CA$808,0))))),0,IF($BN$799="4%",(INDEX($BP$809:$BT$866,MATCH($CB$799,$BO$809:$BO$866,0),MATCH(D969,$BP$808:$BT$808,0))),(INDEX($BW$809:$CA$866,MATCH($CB$799,$BV$809:$BV$866,0),MATCH(D969,$BW$808:$CA$808,0)))))</f>
        <v>303706</v>
      </c>
      <c r="S969" s="2354"/>
      <c r="T969" s="2354"/>
      <c r="U969" s="2354"/>
      <c r="V969" s="2354"/>
      <c r="W969" s="2354"/>
      <c r="X969" s="2354"/>
      <c r="Y969" s="2354"/>
      <c r="Z969" s="2354"/>
      <c r="AA969" s="2354"/>
      <c r="AB969" s="2486">
        <f>BN663</f>
        <v>18</v>
      </c>
      <c r="AC969" s="2487"/>
      <c r="AD969" s="2487"/>
      <c r="AE969" s="2487"/>
      <c r="AF969" s="2487"/>
      <c r="AG969" s="2487"/>
      <c r="AH969" s="2487"/>
      <c r="AI969" s="2488"/>
      <c r="AJ969" s="2377">
        <f>IF(ISERROR((R969*AB969)),0,(R969*AB969))</f>
        <v>5466708</v>
      </c>
      <c r="AK969" s="2378"/>
      <c r="AL969" s="2378"/>
      <c r="AM969" s="2378"/>
      <c r="AN969" s="2378"/>
      <c r="AO969" s="2378"/>
      <c r="AP969" s="2378"/>
      <c r="AQ969" s="2379"/>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3" t="s">
        <v>334</v>
      </c>
      <c r="E970" s="2374"/>
      <c r="F970" s="2374"/>
      <c r="G970" s="2374"/>
      <c r="H970" s="2374"/>
      <c r="I970" s="2374"/>
      <c r="J970" s="2374"/>
      <c r="K970" s="2374"/>
      <c r="L970" s="2374"/>
      <c r="M970" s="2374"/>
      <c r="N970" s="2374"/>
      <c r="O970" s="2374"/>
      <c r="P970" s="2374"/>
      <c r="Q970" s="2375"/>
      <c r="R970" s="2354">
        <f>IF(ISNA(IF($BN$799="4%",(INDEX($BP$809:$BT$866,MATCH($CB$799,$BO$809:$BO$866,0),MATCH(D970,$BP$808:$BT$808,0))),(INDEX($BW$809:$CA$866,MATCH($CB$799,$BV$809:$BV$866,0),MATCH(D970,$BW$808:$CA$808,0))))),0,IF($BN$799="4%",(INDEX($BP$809:$BT$866,MATCH($CB$799,$BO$809:$BO$866,0),MATCH(D970,$BP$808:$BT$808,0))),(INDEX($BW$809:$CA$866,MATCH($CB$799,$BV$809:$BV$866,0),MATCH(D970,$BW$808:$CA$808,0)))))</f>
        <v>350170</v>
      </c>
      <c r="S970" s="2354"/>
      <c r="T970" s="2354"/>
      <c r="U970" s="2354"/>
      <c r="V970" s="2354"/>
      <c r="W970" s="2354"/>
      <c r="X970" s="2354"/>
      <c r="Y970" s="2354"/>
      <c r="Z970" s="2354"/>
      <c r="AA970" s="2354"/>
      <c r="AB970" s="2486">
        <f>BS663</f>
        <v>24</v>
      </c>
      <c r="AC970" s="2487"/>
      <c r="AD970" s="2487"/>
      <c r="AE970" s="2487"/>
      <c r="AF970" s="2487"/>
      <c r="AG970" s="2487"/>
      <c r="AH970" s="2487"/>
      <c r="AI970" s="2488"/>
      <c r="AJ970" s="2377">
        <f>IF(ISERROR((R970*AB970)),0,(R970*AB970))</f>
        <v>8404080</v>
      </c>
      <c r="AK970" s="2378"/>
      <c r="AL970" s="2378"/>
      <c r="AM970" s="2378"/>
      <c r="AN970" s="2378"/>
      <c r="AO970" s="2378"/>
      <c r="AP970" s="2378"/>
      <c r="AQ970" s="2379"/>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3" t="s">
        <v>168</v>
      </c>
      <c r="E971" s="2374"/>
      <c r="F971" s="2374"/>
      <c r="G971" s="2374"/>
      <c r="H971" s="2374"/>
      <c r="I971" s="2374"/>
      <c r="J971" s="2374"/>
      <c r="K971" s="2374"/>
      <c r="L971" s="2374"/>
      <c r="M971" s="2374"/>
      <c r="N971" s="2374"/>
      <c r="O971" s="2374"/>
      <c r="P971" s="2374"/>
      <c r="Q971" s="2375"/>
      <c r="R971" s="2354">
        <f>IF(ISNA(IF($BN$799="4%",(INDEX($BP$809:$BT$866,MATCH($CB$799,$BO$809:$BO$866,0),MATCH(D971,$BP$808:$BT$808,0))),(INDEX($BW$809:$CA$866,MATCH($CB$799,$BV$809:$BV$866,0),MATCH(D971,$BW$808:$CA$808,0))))),0,IF($BN$799="4%",(INDEX($BP$809:$BT$866,MATCH($CB$799,$BO$809:$BO$866,0),MATCH(D971,$BP$808:$BT$808,0))),(INDEX($BW$809:$CA$866,MATCH($CB$799,$BV$809:$BV$866,0),MATCH(D971,$BW$808:$CA$808,0)))))</f>
        <v>422400</v>
      </c>
      <c r="S971" s="2354"/>
      <c r="T971" s="2354"/>
      <c r="U971" s="2354"/>
      <c r="V971" s="2354"/>
      <c r="W971" s="2354"/>
      <c r="X971" s="2354"/>
      <c r="Y971" s="2354"/>
      <c r="Z971" s="2354"/>
      <c r="AA971" s="2354"/>
      <c r="AB971" s="2486">
        <f>BX663</f>
        <v>26</v>
      </c>
      <c r="AC971" s="2487"/>
      <c r="AD971" s="2487"/>
      <c r="AE971" s="2487"/>
      <c r="AF971" s="2487"/>
      <c r="AG971" s="2487"/>
      <c r="AH971" s="2487"/>
      <c r="AI971" s="2488"/>
      <c r="AJ971" s="2377">
        <f>IF(ISERROR((R971*AB971)),0,(R971*AB971))</f>
        <v>10982400</v>
      </c>
      <c r="AK971" s="2378"/>
      <c r="AL971" s="2378"/>
      <c r="AM971" s="2378"/>
      <c r="AN971" s="2378"/>
      <c r="AO971" s="2378"/>
      <c r="AP971" s="2378"/>
      <c r="AQ971" s="2379"/>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3" t="s">
        <v>169</v>
      </c>
      <c r="E972" s="2374"/>
      <c r="F972" s="2374"/>
      <c r="G972" s="2374"/>
      <c r="H972" s="2374"/>
      <c r="I972" s="2374"/>
      <c r="J972" s="2374"/>
      <c r="K972" s="2374"/>
      <c r="L972" s="2374"/>
      <c r="M972" s="2374"/>
      <c r="N972" s="2374"/>
      <c r="O972" s="2374"/>
      <c r="P972" s="2374"/>
      <c r="Q972" s="2375"/>
      <c r="R972" s="2354">
        <f>IF(ISNA(IF($BN$799="4%",(INDEX($BP$809:$BT$866,MATCH($CB$799,$BO$809:$BO$866,0),MATCH(D972,$BP$808:$BT$808,0))),(INDEX($BW$809:$CA$866,MATCH($CB$799,$BV$809:$BV$866,0),MATCH(D972,$BW$808:$CA$808,0))))),0,IF($BN$799="4%",(INDEX($BP$809:$BT$866,MATCH($CB$799,$BO$809:$BO$866,0),MATCH(D972,$BP$808:$BT$808,0))),(INDEX($BW$809:$CA$866,MATCH($CB$799,$BV$809:$BV$866,0),MATCH(D972,$BW$808:$CA$808,0)))))</f>
        <v>540672</v>
      </c>
      <c r="S972" s="2354"/>
      <c r="T972" s="2354"/>
      <c r="U972" s="2354"/>
      <c r="V972" s="2354"/>
      <c r="W972" s="2354"/>
      <c r="X972" s="2354"/>
      <c r="Y972" s="2354"/>
      <c r="Z972" s="2354"/>
      <c r="AA972" s="2354"/>
      <c r="AB972" s="2486">
        <f>CC663</f>
        <v>0</v>
      </c>
      <c r="AC972" s="2487"/>
      <c r="AD972" s="2487"/>
      <c r="AE972" s="2487"/>
      <c r="AF972" s="2487"/>
      <c r="AG972" s="2487"/>
      <c r="AH972" s="2487"/>
      <c r="AI972" s="2488"/>
      <c r="AJ972" s="2377">
        <f>IF(ISERROR((R972*AB972)),0,(R972*AB972))</f>
        <v>0</v>
      </c>
      <c r="AK972" s="2378"/>
      <c r="AL972" s="2378"/>
      <c r="AM972" s="2378"/>
      <c r="AN972" s="2378"/>
      <c r="AO972" s="2378"/>
      <c r="AP972" s="2378"/>
      <c r="AQ972" s="2379"/>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3" t="s">
        <v>493</v>
      </c>
      <c r="E973" s="2374"/>
      <c r="F973" s="2374"/>
      <c r="G973" s="2374"/>
      <c r="H973" s="2374"/>
      <c r="I973" s="2374"/>
      <c r="J973" s="2374"/>
      <c r="K973" s="2374"/>
      <c r="L973" s="2374"/>
      <c r="M973" s="2374"/>
      <c r="N973" s="2374"/>
      <c r="O973" s="2374"/>
      <c r="P973" s="2374"/>
      <c r="Q973" s="2375"/>
      <c r="R973" s="2354">
        <f>IF(ISNA(IF($BN$799="4%",(INDEX($BP$809:$BT$866,MATCH($CB$799,$BO$809:$BO$866,0),MATCH(D973,$BP$808:$BT$808,0))),(INDEX($BW$809:$CA$866,MATCH($CB$799,$BV$809:$BV$866,0),MATCH(D973,$BW$808:$CA$808,0))))),0,IF($BN$799="4%",(INDEX($BP$809:$BT$866,MATCH($CB$799,$BO$809:$BO$866,0),MATCH(D973,$BP$808:$BT$808,0))),(INDEX($BW$809:$CA$866,MATCH($CB$799,$BV$809:$BV$866,0),MATCH(D973,$BW$808:$CA$808,0)))))</f>
        <v>602342</v>
      </c>
      <c r="S973" s="2354"/>
      <c r="T973" s="2354"/>
      <c r="U973" s="2354"/>
      <c r="V973" s="2354"/>
      <c r="W973" s="2354"/>
      <c r="X973" s="2354"/>
      <c r="Y973" s="2354"/>
      <c r="Z973" s="2354"/>
      <c r="AA973" s="2354"/>
      <c r="AB973" s="2486">
        <f>CM663+CH663</f>
        <v>0</v>
      </c>
      <c r="AC973" s="2487"/>
      <c r="AD973" s="2487"/>
      <c r="AE973" s="2487"/>
      <c r="AF973" s="2487"/>
      <c r="AG973" s="2487"/>
      <c r="AH973" s="2487"/>
      <c r="AI973" s="2488"/>
      <c r="AJ973" s="2377">
        <f>IF(ISERROR((R973*AB973)),0,(R973*AB973))</f>
        <v>0</v>
      </c>
      <c r="AK973" s="2378"/>
      <c r="AL973" s="2378"/>
      <c r="AM973" s="2378"/>
      <c r="AN973" s="2378"/>
      <c r="AO973" s="2378"/>
      <c r="AP973" s="2378"/>
      <c r="AQ973" s="2379"/>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07" t="s">
        <v>849</v>
      </c>
      <c r="C974" s="2508"/>
      <c r="D974" s="2508"/>
      <c r="E974" s="2508"/>
      <c r="F974" s="2508"/>
      <c r="G974" s="2508"/>
      <c r="H974" s="2508"/>
      <c r="I974" s="2508"/>
      <c r="J974" s="2508"/>
      <c r="K974" s="2508"/>
      <c r="L974" s="2508"/>
      <c r="M974" s="2508"/>
      <c r="N974" s="2508"/>
      <c r="O974" s="2508"/>
      <c r="P974" s="2508"/>
      <c r="Q974" s="2508"/>
      <c r="R974" s="2508"/>
      <c r="S974" s="2508"/>
      <c r="T974" s="2508"/>
      <c r="U974" s="2508"/>
      <c r="V974" s="2508"/>
      <c r="W974" s="2508"/>
      <c r="X974" s="2508"/>
      <c r="Y974" s="2508"/>
      <c r="Z974" s="2508"/>
      <c r="AA974" s="2509"/>
      <c r="AB974" s="2486">
        <f>SUM(AB969:AI973)</f>
        <v>68</v>
      </c>
      <c r="AC974" s="2487"/>
      <c r="AD974" s="2487"/>
      <c r="AE974" s="2487"/>
      <c r="AF974" s="2487"/>
      <c r="AG974" s="2487"/>
      <c r="AH974" s="2487"/>
      <c r="AI974" s="2488"/>
      <c r="AJ974" s="2377"/>
      <c r="AK974" s="2378"/>
      <c r="AL974" s="2378"/>
      <c r="AM974" s="2378"/>
      <c r="AN974" s="2378"/>
      <c r="AO974" s="2378"/>
      <c r="AP974" s="2378"/>
      <c r="AQ974" s="2379"/>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0" t="s">
        <v>545</v>
      </c>
      <c r="C975" s="2541"/>
      <c r="D975" s="2541"/>
      <c r="E975" s="2541"/>
      <c r="F975" s="2541"/>
      <c r="G975" s="2541"/>
      <c r="H975" s="2541"/>
      <c r="I975" s="2541"/>
      <c r="J975" s="2541"/>
      <c r="K975" s="2541"/>
      <c r="L975" s="2541"/>
      <c r="M975" s="2541"/>
      <c r="N975" s="2541"/>
      <c r="O975" s="2541"/>
      <c r="P975" s="2541"/>
      <c r="Q975" s="2541"/>
      <c r="R975" s="2541"/>
      <c r="S975" s="2541"/>
      <c r="T975" s="2541"/>
      <c r="U975" s="2541"/>
      <c r="V975" s="2541"/>
      <c r="W975" s="2541"/>
      <c r="X975" s="2541"/>
      <c r="Y975" s="2541"/>
      <c r="Z975" s="2541"/>
      <c r="AA975" s="2541"/>
      <c r="AB975" s="2541"/>
      <c r="AC975" s="2541"/>
      <c r="AD975" s="2541"/>
      <c r="AE975" s="2541"/>
      <c r="AF975" s="2541"/>
      <c r="AG975" s="2541"/>
      <c r="AH975" s="2541"/>
      <c r="AI975" s="2542"/>
      <c r="AJ975" s="2377">
        <f>SUM(AJ969:AQ973)</f>
        <v>24853188</v>
      </c>
      <c r="AK975" s="2378"/>
      <c r="AL975" s="2378"/>
      <c r="AM975" s="2378"/>
      <c r="AN975" s="2378"/>
      <c r="AO975" s="2378"/>
      <c r="AP975" s="2378"/>
      <c r="AQ975" s="2379"/>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6"/>
      <c r="C976" s="2477"/>
      <c r="D976" s="2477"/>
      <c r="E976" s="2477"/>
      <c r="F976" s="2477"/>
      <c r="G976" s="2477"/>
      <c r="H976" s="2477"/>
      <c r="I976" s="2477"/>
      <c r="J976" s="2477"/>
      <c r="K976" s="2477"/>
      <c r="L976" s="2477"/>
      <c r="M976" s="2477"/>
      <c r="N976" s="2477"/>
      <c r="O976" s="2477"/>
      <c r="P976" s="2477"/>
      <c r="Q976" s="2477"/>
      <c r="R976" s="2477"/>
      <c r="S976" s="2477"/>
      <c r="T976" s="2477"/>
      <c r="U976" s="2477"/>
      <c r="V976" s="2477"/>
      <c r="W976" s="2477"/>
      <c r="X976" s="2477"/>
      <c r="Y976" s="2477"/>
      <c r="Z976" s="2477"/>
      <c r="AA976" s="2477"/>
      <c r="AB976" s="2477"/>
      <c r="AC976" s="2477"/>
      <c r="AD976" s="2477"/>
      <c r="AE976" s="2478"/>
      <c r="AF976" s="2543" t="s">
        <v>703</v>
      </c>
      <c r="AG976" s="2544"/>
      <c r="AH976" s="2544"/>
      <c r="AI976" s="2545"/>
      <c r="AJ976" s="2476"/>
      <c r="AK976" s="2477"/>
      <c r="AL976" s="2477"/>
      <c r="AM976" s="2477"/>
      <c r="AN976" s="2477"/>
      <c r="AO976" s="2477"/>
      <c r="AP976" s="2477"/>
      <c r="AQ976" s="247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79" t="s">
        <v>1431</v>
      </c>
      <c r="E977" s="2480"/>
      <c r="F977" s="2480"/>
      <c r="G977" s="2480"/>
      <c r="H977" s="2480"/>
      <c r="I977" s="2480"/>
      <c r="J977" s="2480"/>
      <c r="K977" s="2480"/>
      <c r="L977" s="2480"/>
      <c r="M977" s="2480"/>
      <c r="N977" s="2480"/>
      <c r="O977" s="2480"/>
      <c r="P977" s="2480"/>
      <c r="Q977" s="2480"/>
      <c r="R977" s="2480"/>
      <c r="S977" s="2480"/>
      <c r="T977" s="2480"/>
      <c r="U977" s="2480"/>
      <c r="V977" s="2480"/>
      <c r="W977" s="2480"/>
      <c r="X977" s="2480"/>
      <c r="Y977" s="2480"/>
      <c r="Z977" s="2480"/>
      <c r="AA977" s="2480"/>
      <c r="AB977" s="2480"/>
      <c r="AC977" s="2480"/>
      <c r="AD977" s="2480"/>
      <c r="AE977" s="2481"/>
      <c r="AF977" s="117"/>
      <c r="AG977" s="2546" t="s">
        <v>706</v>
      </c>
      <c r="AH977" s="2547"/>
      <c r="AI977" s="125"/>
      <c r="AJ977" s="2468">
        <f>ROUND(IF(AND(AG977="yes",D979&gt;0),AJ975*0.2,0),0)</f>
        <v>0</v>
      </c>
      <c r="AK977" s="2469"/>
      <c r="AL977" s="2469"/>
      <c r="AM977" s="2469"/>
      <c r="AN977" s="2469"/>
      <c r="AO977" s="2469"/>
      <c r="AP977" s="2469"/>
      <c r="AQ977" s="2470"/>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0" t="s">
        <v>1432</v>
      </c>
      <c r="E978" s="2511"/>
      <c r="F978" s="2511"/>
      <c r="G978" s="2511"/>
      <c r="H978" s="2511"/>
      <c r="I978" s="2511"/>
      <c r="J978" s="2511"/>
      <c r="K978" s="2511"/>
      <c r="L978" s="2511"/>
      <c r="M978" s="2511"/>
      <c r="N978" s="2511"/>
      <c r="O978" s="2511"/>
      <c r="P978" s="2511"/>
      <c r="Q978" s="2511"/>
      <c r="R978" s="2511"/>
      <c r="S978" s="2511"/>
      <c r="T978" s="2511"/>
      <c r="U978" s="2511"/>
      <c r="V978" s="2511"/>
      <c r="W978" s="2511"/>
      <c r="X978" s="2511"/>
      <c r="Y978" s="2511"/>
      <c r="Z978" s="2511"/>
      <c r="AA978" s="2511"/>
      <c r="AB978" s="2511"/>
      <c r="AC978" s="2511"/>
      <c r="AD978" s="2511"/>
      <c r="AE978" s="2512"/>
      <c r="AF978" s="110"/>
      <c r="AG978" s="112"/>
      <c r="AH978" s="112"/>
      <c r="AI978" s="121"/>
      <c r="AJ978" s="2471"/>
      <c r="AK978" s="2142"/>
      <c r="AL978" s="2142"/>
      <c r="AM978" s="2142"/>
      <c r="AN978" s="2142"/>
      <c r="AO978" s="2142"/>
      <c r="AP978" s="2142"/>
      <c r="AQ978" s="2472"/>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3"/>
      <c r="E979" s="2514"/>
      <c r="F979" s="2514"/>
      <c r="G979" s="2514"/>
      <c r="H979" s="2514"/>
      <c r="I979" s="2514"/>
      <c r="J979" s="2514"/>
      <c r="K979" s="2514"/>
      <c r="L979" s="2514"/>
      <c r="M979" s="2514"/>
      <c r="N979" s="2514"/>
      <c r="O979" s="2514"/>
      <c r="P979" s="2514"/>
      <c r="Q979" s="2514"/>
      <c r="R979" s="2514"/>
      <c r="S979" s="2514"/>
      <c r="T979" s="2514"/>
      <c r="U979" s="2514"/>
      <c r="V979" s="2514"/>
      <c r="W979" s="2514"/>
      <c r="X979" s="2514"/>
      <c r="Y979" s="2514"/>
      <c r="Z979" s="2514"/>
      <c r="AA979" s="2514"/>
      <c r="AB979" s="2514"/>
      <c r="AC979" s="2514"/>
      <c r="AD979" s="2514"/>
      <c r="AE979" s="2515"/>
      <c r="AF979" s="115"/>
      <c r="AG979" s="11"/>
      <c r="AH979" s="11"/>
      <c r="AI979" s="116"/>
      <c r="AJ979" s="2473"/>
      <c r="AK979" s="2474"/>
      <c r="AL979" s="2474"/>
      <c r="AM979" s="2474"/>
      <c r="AN979" s="2474"/>
      <c r="AO979" s="2474"/>
      <c r="AP979" s="2474"/>
      <c r="AQ979" s="2475"/>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1" t="s">
        <v>1531</v>
      </c>
      <c r="E980" s="2432"/>
      <c r="F980" s="2432"/>
      <c r="G980" s="2432"/>
      <c r="H980" s="2432"/>
      <c r="I980" s="2432"/>
      <c r="J980" s="2432"/>
      <c r="K980" s="2432"/>
      <c r="L980" s="2432"/>
      <c r="M980" s="2432"/>
      <c r="N980" s="2432"/>
      <c r="O980" s="2432"/>
      <c r="P980" s="2432"/>
      <c r="Q980" s="2432"/>
      <c r="R980" s="2432"/>
      <c r="S980" s="2432"/>
      <c r="T980" s="2432"/>
      <c r="U980" s="2432"/>
      <c r="V980" s="2432"/>
      <c r="W980" s="2432"/>
      <c r="X980" s="2432"/>
      <c r="Y980" s="2432"/>
      <c r="Z980" s="2432"/>
      <c r="AA980" s="2432"/>
      <c r="AB980" s="2432"/>
      <c r="AC980" s="2432"/>
      <c r="AD980" s="2432"/>
      <c r="AE980" s="2433"/>
      <c r="AF980" s="117"/>
      <c r="AG980" s="2443" t="s">
        <v>706</v>
      </c>
      <c r="AH980" s="2444"/>
      <c r="AI980" s="125"/>
      <c r="AJ980" s="2468">
        <f>ROUND(IF(AG980="yes",AJ975*0.05,0),0)</f>
        <v>0</v>
      </c>
      <c r="AK980" s="2469"/>
      <c r="AL980" s="2469"/>
      <c r="AM980" s="2469"/>
      <c r="AN980" s="2469"/>
      <c r="AO980" s="2469"/>
      <c r="AP980" s="2469"/>
      <c r="AQ980" s="2470"/>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0" t="s">
        <v>1529</v>
      </c>
      <c r="E981" s="2511"/>
      <c r="F981" s="2511"/>
      <c r="G981" s="2511"/>
      <c r="H981" s="2511"/>
      <c r="I981" s="2511"/>
      <c r="J981" s="2511"/>
      <c r="K981" s="2511"/>
      <c r="L981" s="2511"/>
      <c r="M981" s="2511"/>
      <c r="N981" s="2511"/>
      <c r="O981" s="2511"/>
      <c r="P981" s="2511"/>
      <c r="Q981" s="2511"/>
      <c r="R981" s="2511"/>
      <c r="S981" s="2511"/>
      <c r="T981" s="2511"/>
      <c r="U981" s="2511"/>
      <c r="V981" s="2511"/>
      <c r="W981" s="2511"/>
      <c r="X981" s="2511"/>
      <c r="Y981" s="2511"/>
      <c r="Z981" s="2511"/>
      <c r="AA981" s="2511"/>
      <c r="AB981" s="2511"/>
      <c r="AC981" s="2511"/>
      <c r="AD981" s="2511"/>
      <c r="AE981" s="2512"/>
      <c r="AF981" s="110"/>
      <c r="AG981" s="112"/>
      <c r="AH981" s="112"/>
      <c r="AI981" s="121"/>
      <c r="AJ981" s="2471"/>
      <c r="AK981" s="2142"/>
      <c r="AL981" s="2142"/>
      <c r="AM981" s="2142"/>
      <c r="AN981" s="2142"/>
      <c r="AO981" s="2142"/>
      <c r="AP981" s="2142"/>
      <c r="AQ981" s="2472"/>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0"/>
      <c r="E982" s="2511"/>
      <c r="F982" s="2511"/>
      <c r="G982" s="2511"/>
      <c r="H982" s="2511"/>
      <c r="I982" s="2511"/>
      <c r="J982" s="2511"/>
      <c r="K982" s="2511"/>
      <c r="L982" s="2511"/>
      <c r="M982" s="2511"/>
      <c r="N982" s="2511"/>
      <c r="O982" s="2511"/>
      <c r="P982" s="2511"/>
      <c r="Q982" s="2511"/>
      <c r="R982" s="2511"/>
      <c r="S982" s="2511"/>
      <c r="T982" s="2511"/>
      <c r="U982" s="2511"/>
      <c r="V982" s="2511"/>
      <c r="W982" s="2511"/>
      <c r="X982" s="2511"/>
      <c r="Y982" s="2511"/>
      <c r="Z982" s="2511"/>
      <c r="AA982" s="2511"/>
      <c r="AB982" s="2511"/>
      <c r="AC982" s="2511"/>
      <c r="AD982" s="2511"/>
      <c r="AE982" s="2512"/>
      <c r="AF982" s="110"/>
      <c r="AG982" s="112"/>
      <c r="AH982" s="112"/>
      <c r="AI982" s="121"/>
      <c r="AJ982" s="2471"/>
      <c r="AK982" s="2142"/>
      <c r="AL982" s="2142"/>
      <c r="AM982" s="2142"/>
      <c r="AN982" s="2142"/>
      <c r="AO982" s="2142"/>
      <c r="AP982" s="2142"/>
      <c r="AQ982" s="2472"/>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0"/>
      <c r="E983" s="2511"/>
      <c r="F983" s="2511"/>
      <c r="G983" s="2511"/>
      <c r="H983" s="2511"/>
      <c r="I983" s="2511"/>
      <c r="J983" s="2511"/>
      <c r="K983" s="2511"/>
      <c r="L983" s="2511"/>
      <c r="M983" s="2511"/>
      <c r="N983" s="2511"/>
      <c r="O983" s="2511"/>
      <c r="P983" s="2511"/>
      <c r="Q983" s="2511"/>
      <c r="R983" s="2511"/>
      <c r="S983" s="2511"/>
      <c r="T983" s="2511"/>
      <c r="U983" s="2511"/>
      <c r="V983" s="2511"/>
      <c r="W983" s="2511"/>
      <c r="X983" s="2511"/>
      <c r="Y983" s="2511"/>
      <c r="Z983" s="2511"/>
      <c r="AA983" s="2511"/>
      <c r="AB983" s="2511"/>
      <c r="AC983" s="2511"/>
      <c r="AD983" s="2511"/>
      <c r="AE983" s="2512"/>
      <c r="AF983" s="110"/>
      <c r="AG983" s="112"/>
      <c r="AH983" s="112"/>
      <c r="AI983" s="121"/>
      <c r="AJ983" s="2471"/>
      <c r="AK983" s="2142"/>
      <c r="AL983" s="2142"/>
      <c r="AM983" s="2142"/>
      <c r="AN983" s="2142"/>
      <c r="AO983" s="2142"/>
      <c r="AP983" s="2142"/>
      <c r="AQ983" s="2472"/>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0"/>
      <c r="E984" s="2511"/>
      <c r="F984" s="2511"/>
      <c r="G984" s="2511"/>
      <c r="H984" s="2511"/>
      <c r="I984" s="2511"/>
      <c r="J984" s="2511"/>
      <c r="K984" s="2511"/>
      <c r="L984" s="2511"/>
      <c r="M984" s="2511"/>
      <c r="N984" s="2511"/>
      <c r="O984" s="2511"/>
      <c r="P984" s="2511"/>
      <c r="Q984" s="2511"/>
      <c r="R984" s="2511"/>
      <c r="S984" s="2511"/>
      <c r="T984" s="2511"/>
      <c r="U984" s="2511"/>
      <c r="V984" s="2511"/>
      <c r="W984" s="2511"/>
      <c r="X984" s="2511"/>
      <c r="Y984" s="2511"/>
      <c r="Z984" s="2511"/>
      <c r="AA984" s="2511"/>
      <c r="AB984" s="2511"/>
      <c r="AC984" s="2511"/>
      <c r="AD984" s="2511"/>
      <c r="AE984" s="2512"/>
      <c r="AF984" s="110"/>
      <c r="AG984" s="112"/>
      <c r="AH984" s="112"/>
      <c r="AI984" s="121"/>
      <c r="AJ984" s="2471"/>
      <c r="AK984" s="2142"/>
      <c r="AL984" s="2142"/>
      <c r="AM984" s="2142"/>
      <c r="AN984" s="2142"/>
      <c r="AO984" s="2142"/>
      <c r="AP984" s="2142"/>
      <c r="AQ984" s="2472"/>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16"/>
      <c r="E985" s="2517"/>
      <c r="F985" s="2517"/>
      <c r="G985" s="2517"/>
      <c r="H985" s="2517"/>
      <c r="I985" s="2517"/>
      <c r="J985" s="2517"/>
      <c r="K985" s="2517"/>
      <c r="L985" s="2517"/>
      <c r="M985" s="2517"/>
      <c r="N985" s="2517"/>
      <c r="O985" s="2517"/>
      <c r="P985" s="2517"/>
      <c r="Q985" s="2517"/>
      <c r="R985" s="2517"/>
      <c r="S985" s="2517"/>
      <c r="T985" s="2517"/>
      <c r="U985" s="2517"/>
      <c r="V985" s="2517"/>
      <c r="W985" s="2517"/>
      <c r="X985" s="2517"/>
      <c r="Y985" s="2517"/>
      <c r="Z985" s="2517"/>
      <c r="AA985" s="2517"/>
      <c r="AB985" s="2517"/>
      <c r="AC985" s="2517"/>
      <c r="AD985" s="2517"/>
      <c r="AE985" s="2518"/>
      <c r="AF985" s="115"/>
      <c r="AG985" s="11"/>
      <c r="AH985" s="11"/>
      <c r="AI985" s="116"/>
      <c r="AJ985" s="2473"/>
      <c r="AK985" s="2474"/>
      <c r="AL985" s="2474"/>
      <c r="AM985" s="2474"/>
      <c r="AN985" s="2474"/>
      <c r="AO985" s="2474"/>
      <c r="AP985" s="2474"/>
      <c r="AQ985" s="2475"/>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1" t="s">
        <v>2172</v>
      </c>
      <c r="E986" s="2432"/>
      <c r="F986" s="2432"/>
      <c r="G986" s="2432"/>
      <c r="H986" s="2432"/>
      <c r="I986" s="2432"/>
      <c r="J986" s="2432"/>
      <c r="K986" s="2432"/>
      <c r="L986" s="2432"/>
      <c r="M986" s="2432"/>
      <c r="N986" s="2432"/>
      <c r="O986" s="2432"/>
      <c r="P986" s="2432"/>
      <c r="Q986" s="2432"/>
      <c r="R986" s="2432"/>
      <c r="S986" s="2432"/>
      <c r="T986" s="2432"/>
      <c r="U986" s="2432"/>
      <c r="V986" s="2432"/>
      <c r="W986" s="2432"/>
      <c r="X986" s="2432"/>
      <c r="Y986" s="2432"/>
      <c r="Z986" s="2432"/>
      <c r="AA986" s="2432"/>
      <c r="AB986" s="2432"/>
      <c r="AC986" s="2432"/>
      <c r="AD986" s="2432"/>
      <c r="AE986" s="2433"/>
      <c r="AF986" s="124"/>
      <c r="AG986" s="2443" t="s">
        <v>706</v>
      </c>
      <c r="AH986" s="2444"/>
      <c r="AI986" s="125"/>
      <c r="AJ986" s="2468">
        <f>ROUND(IF(AG986="yes",AJ975*0.1,0),0)</f>
        <v>0</v>
      </c>
      <c r="AK986" s="2469"/>
      <c r="AL986" s="2469"/>
      <c r="AM986" s="2469"/>
      <c r="AN986" s="2469"/>
      <c r="AO986" s="2469"/>
      <c r="AP986" s="2469"/>
      <c r="AQ986" s="2470"/>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4" t="s">
        <v>1530</v>
      </c>
      <c r="E987" s="2435"/>
      <c r="F987" s="2435"/>
      <c r="G987" s="2435"/>
      <c r="H987" s="2435"/>
      <c r="I987" s="2435"/>
      <c r="J987" s="2435"/>
      <c r="K987" s="2435"/>
      <c r="L987" s="2435"/>
      <c r="M987" s="2435"/>
      <c r="N987" s="2435"/>
      <c r="O987" s="2435"/>
      <c r="P987" s="2435"/>
      <c r="Q987" s="2435"/>
      <c r="R987" s="2435"/>
      <c r="S987" s="2435"/>
      <c r="T987" s="2435"/>
      <c r="U987" s="2435"/>
      <c r="V987" s="2435"/>
      <c r="W987" s="2435"/>
      <c r="X987" s="2435"/>
      <c r="Y987" s="2435"/>
      <c r="Z987" s="2435"/>
      <c r="AA987" s="2435"/>
      <c r="AB987" s="2435"/>
      <c r="AC987" s="2435"/>
      <c r="AD987" s="2435"/>
      <c r="AE987" s="2436"/>
      <c r="AF987" s="110"/>
      <c r="AG987" s="25"/>
      <c r="AH987" s="25"/>
      <c r="AI987" s="121"/>
      <c r="AJ987" s="2471"/>
      <c r="AK987" s="2142"/>
      <c r="AL987" s="2142"/>
      <c r="AM987" s="2142"/>
      <c r="AN987" s="2142"/>
      <c r="AO987" s="2142"/>
      <c r="AP987" s="2142"/>
      <c r="AQ987" s="2472"/>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4"/>
      <c r="E988" s="2435"/>
      <c r="F988" s="2435"/>
      <c r="G988" s="2435"/>
      <c r="H988" s="2435"/>
      <c r="I988" s="2435"/>
      <c r="J988" s="2435"/>
      <c r="K988" s="2435"/>
      <c r="L988" s="2435"/>
      <c r="M988" s="2435"/>
      <c r="N988" s="2435"/>
      <c r="O988" s="2435"/>
      <c r="P988" s="2435"/>
      <c r="Q988" s="2435"/>
      <c r="R988" s="2435"/>
      <c r="S988" s="2435"/>
      <c r="T988" s="2435"/>
      <c r="U988" s="2435"/>
      <c r="V988" s="2435"/>
      <c r="W988" s="2435"/>
      <c r="X988" s="2435"/>
      <c r="Y988" s="2435"/>
      <c r="Z988" s="2435"/>
      <c r="AA988" s="2435"/>
      <c r="AB988" s="2435"/>
      <c r="AC988" s="2435"/>
      <c r="AD988" s="2435"/>
      <c r="AE988" s="2436"/>
      <c r="AF988" s="110"/>
      <c r="AG988" s="112"/>
      <c r="AH988" s="112"/>
      <c r="AI988" s="121"/>
      <c r="AJ988" s="2471"/>
      <c r="AK988" s="2142"/>
      <c r="AL988" s="2142"/>
      <c r="AM988" s="2142"/>
      <c r="AN988" s="2142"/>
      <c r="AO988" s="2142"/>
      <c r="AP988" s="2142"/>
      <c r="AQ988" s="2472"/>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7"/>
      <c r="E989" s="2448"/>
      <c r="F989" s="2448"/>
      <c r="G989" s="2448"/>
      <c r="H989" s="2448"/>
      <c r="I989" s="2448"/>
      <c r="J989" s="2448"/>
      <c r="K989" s="2448"/>
      <c r="L989" s="2448"/>
      <c r="M989" s="2448"/>
      <c r="N989" s="2448"/>
      <c r="O989" s="2448"/>
      <c r="P989" s="2448"/>
      <c r="Q989" s="2448"/>
      <c r="R989" s="2448"/>
      <c r="S989" s="2448"/>
      <c r="T989" s="2448"/>
      <c r="U989" s="2448"/>
      <c r="V989" s="2448"/>
      <c r="W989" s="2448"/>
      <c r="X989" s="2448"/>
      <c r="Y989" s="2448"/>
      <c r="Z989" s="2448"/>
      <c r="AA989" s="2448"/>
      <c r="AB989" s="2448"/>
      <c r="AC989" s="2448"/>
      <c r="AD989" s="2448"/>
      <c r="AE989" s="2449"/>
      <c r="AF989" s="115"/>
      <c r="AG989" s="11"/>
      <c r="AH989" s="11"/>
      <c r="AI989" s="116"/>
      <c r="AJ989" s="2473"/>
      <c r="AK989" s="2474"/>
      <c r="AL989" s="2474"/>
      <c r="AM989" s="2474"/>
      <c r="AN989" s="2474"/>
      <c r="AO989" s="2474"/>
      <c r="AP989" s="2474"/>
      <c r="AQ989" s="2475"/>
      <c r="AR989" s="1583"/>
      <c r="AS989" s="1583"/>
      <c r="AT989" s="1583"/>
      <c r="AU989" s="1583"/>
      <c r="AV989" s="1583"/>
      <c r="AW989" s="1583"/>
      <c r="AX989" s="1583"/>
      <c r="AY989" s="1583"/>
      <c r="AZ989" s="61"/>
      <c r="BA989" s="1611">
        <f>ROUNDDOWN(X1027/I1027,2)</f>
        <v>0.14000000000000001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1" t="s">
        <v>1532</v>
      </c>
      <c r="E990" s="2432"/>
      <c r="F990" s="2432"/>
      <c r="G990" s="2432"/>
      <c r="H990" s="2432"/>
      <c r="I990" s="2432"/>
      <c r="J990" s="2432"/>
      <c r="K990" s="2432"/>
      <c r="L990" s="2432"/>
      <c r="M990" s="2432"/>
      <c r="N990" s="2432"/>
      <c r="O990" s="2432"/>
      <c r="P990" s="2432"/>
      <c r="Q990" s="2432"/>
      <c r="R990" s="2432"/>
      <c r="S990" s="2432"/>
      <c r="T990" s="2432"/>
      <c r="U990" s="2432"/>
      <c r="V990" s="2432"/>
      <c r="W990" s="2432"/>
      <c r="X990" s="2432"/>
      <c r="Y990" s="2432"/>
      <c r="Z990" s="2432"/>
      <c r="AA990" s="2432"/>
      <c r="AB990" s="2432"/>
      <c r="AC990" s="2432"/>
      <c r="AD990" s="2432"/>
      <c r="AE990" s="2433"/>
      <c r="AF990" s="117"/>
      <c r="AG990" s="2443" t="s">
        <v>706</v>
      </c>
      <c r="AH990" s="2444"/>
      <c r="AI990" s="125"/>
      <c r="AJ990" s="2468">
        <f>ROUND(IF(AG990="yes",AJ975*0.02,0),0)</f>
        <v>0</v>
      </c>
      <c r="AK990" s="2469"/>
      <c r="AL990" s="2469"/>
      <c r="AM990" s="2469"/>
      <c r="AN990" s="2469"/>
      <c r="AO990" s="2469"/>
      <c r="AP990" s="2469"/>
      <c r="AQ990" s="2470"/>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7" t="s">
        <v>1533</v>
      </c>
      <c r="E991" s="2448"/>
      <c r="F991" s="2448"/>
      <c r="G991" s="2448"/>
      <c r="H991" s="2448"/>
      <c r="I991" s="2448"/>
      <c r="J991" s="2448"/>
      <c r="K991" s="2448"/>
      <c r="L991" s="2448"/>
      <c r="M991" s="2448"/>
      <c r="N991" s="2448"/>
      <c r="O991" s="2448"/>
      <c r="P991" s="2448"/>
      <c r="Q991" s="2448"/>
      <c r="R991" s="2448"/>
      <c r="S991" s="2448"/>
      <c r="T991" s="2448"/>
      <c r="U991" s="2448"/>
      <c r="V991" s="2448"/>
      <c r="W991" s="2448"/>
      <c r="X991" s="2448"/>
      <c r="Y991" s="2448"/>
      <c r="Z991" s="2448"/>
      <c r="AA991" s="2448"/>
      <c r="AB991" s="2448"/>
      <c r="AC991" s="2448"/>
      <c r="AD991" s="2448"/>
      <c r="AE991" s="2449"/>
      <c r="AF991" s="115"/>
      <c r="AG991" s="11"/>
      <c r="AH991" s="11"/>
      <c r="AI991" s="116"/>
      <c r="AJ991" s="2473"/>
      <c r="AK991" s="2474"/>
      <c r="AL991" s="2474"/>
      <c r="AM991" s="2474"/>
      <c r="AN991" s="2474"/>
      <c r="AO991" s="2474"/>
      <c r="AP991" s="2474"/>
      <c r="AQ991" s="2475"/>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1" t="s">
        <v>1534</v>
      </c>
      <c r="E992" s="2432"/>
      <c r="F992" s="2432"/>
      <c r="G992" s="2432"/>
      <c r="H992" s="2432"/>
      <c r="I992" s="2432"/>
      <c r="J992" s="2432"/>
      <c r="K992" s="2432"/>
      <c r="L992" s="2432"/>
      <c r="M992" s="2432"/>
      <c r="N992" s="2432"/>
      <c r="O992" s="2432"/>
      <c r="P992" s="2432"/>
      <c r="Q992" s="2432"/>
      <c r="R992" s="2432"/>
      <c r="S992" s="2432"/>
      <c r="T992" s="2432"/>
      <c r="U992" s="2432"/>
      <c r="V992" s="2432"/>
      <c r="W992" s="2432"/>
      <c r="X992" s="2432"/>
      <c r="Y992" s="2432"/>
      <c r="Z992" s="2432"/>
      <c r="AA992" s="2432"/>
      <c r="AB992" s="2432"/>
      <c r="AC992" s="2432"/>
      <c r="AD992" s="2432"/>
      <c r="AE992" s="2433"/>
      <c r="AF992" s="117"/>
      <c r="AG992" s="2443" t="s">
        <v>706</v>
      </c>
      <c r="AH992" s="2444"/>
      <c r="AI992" s="117"/>
      <c r="AJ992" s="2468">
        <f>ROUND(IF(AG992="yes",AJ975*0.02,0),0)</f>
        <v>0</v>
      </c>
      <c r="AK992" s="2469"/>
      <c r="AL992" s="2469"/>
      <c r="AM992" s="2469"/>
      <c r="AN992" s="2469"/>
      <c r="AO992" s="2469"/>
      <c r="AP992" s="2469"/>
      <c r="AQ992" s="2470"/>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4" t="s">
        <v>1535</v>
      </c>
      <c r="E993" s="2435"/>
      <c r="F993" s="2435"/>
      <c r="G993" s="2435"/>
      <c r="H993" s="2435"/>
      <c r="I993" s="2435"/>
      <c r="J993" s="2435"/>
      <c r="K993" s="2435"/>
      <c r="L993" s="2435"/>
      <c r="M993" s="2435"/>
      <c r="N993" s="2435"/>
      <c r="O993" s="2435"/>
      <c r="P993" s="2435"/>
      <c r="Q993" s="2435"/>
      <c r="R993" s="2435"/>
      <c r="S993" s="2435"/>
      <c r="T993" s="2435"/>
      <c r="U993" s="2435"/>
      <c r="V993" s="2435"/>
      <c r="W993" s="2435"/>
      <c r="X993" s="2435"/>
      <c r="Y993" s="2435"/>
      <c r="Z993" s="2435"/>
      <c r="AA993" s="2435"/>
      <c r="AB993" s="2435"/>
      <c r="AC993" s="2435"/>
      <c r="AD993" s="2435"/>
      <c r="AE993" s="2436"/>
      <c r="AF993" s="110"/>
      <c r="AG993" s="25"/>
      <c r="AH993" s="25"/>
      <c r="AI993" s="112"/>
      <c r="AJ993" s="2471"/>
      <c r="AK993" s="2142"/>
      <c r="AL993" s="2142"/>
      <c r="AM993" s="2142"/>
      <c r="AN993" s="2142"/>
      <c r="AO993" s="2142"/>
      <c r="AP993" s="2142"/>
      <c r="AQ993" s="2472"/>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7"/>
      <c r="E994" s="2448"/>
      <c r="F994" s="2448"/>
      <c r="G994" s="2448"/>
      <c r="H994" s="2448"/>
      <c r="I994" s="2448"/>
      <c r="J994" s="2448"/>
      <c r="K994" s="2448"/>
      <c r="L994" s="2448"/>
      <c r="M994" s="2448"/>
      <c r="N994" s="2448"/>
      <c r="O994" s="2448"/>
      <c r="P994" s="2448"/>
      <c r="Q994" s="2448"/>
      <c r="R994" s="2448"/>
      <c r="S994" s="2448"/>
      <c r="T994" s="2448"/>
      <c r="U994" s="2448"/>
      <c r="V994" s="2448"/>
      <c r="W994" s="2448"/>
      <c r="X994" s="2448"/>
      <c r="Y994" s="2448"/>
      <c r="Z994" s="2448"/>
      <c r="AA994" s="2448"/>
      <c r="AB994" s="2448"/>
      <c r="AC994" s="2448"/>
      <c r="AD994" s="2448"/>
      <c r="AE994" s="2449"/>
      <c r="AF994" s="115"/>
      <c r="AG994" s="11"/>
      <c r="AH994" s="11"/>
      <c r="AI994" s="116"/>
      <c r="AJ994" s="2473"/>
      <c r="AK994" s="2474"/>
      <c r="AL994" s="2474"/>
      <c r="AM994" s="2474"/>
      <c r="AN994" s="2474"/>
      <c r="AO994" s="2474"/>
      <c r="AP994" s="2474"/>
      <c r="AQ994" s="2475"/>
      <c r="AR994" s="1583"/>
      <c r="AS994" s="1583"/>
      <c r="AT994" s="1583"/>
      <c r="AU994" s="1583"/>
      <c r="AV994" s="1583"/>
      <c r="AW994" s="1583"/>
      <c r="AX994" s="1583"/>
      <c r="AY994" s="1583"/>
    </row>
    <row r="995" spans="1:96" s="719" customFormat="1" ht="12.75" customHeight="1">
      <c r="A995" s="51"/>
      <c r="B995" s="117"/>
      <c r="C995" s="118" t="s">
        <v>224</v>
      </c>
      <c r="D995" s="2479" t="s">
        <v>1536</v>
      </c>
      <c r="E995" s="2480"/>
      <c r="F995" s="2480"/>
      <c r="G995" s="2480"/>
      <c r="H995" s="2480"/>
      <c r="I995" s="2480"/>
      <c r="J995" s="2480"/>
      <c r="K995" s="2480"/>
      <c r="L995" s="2480"/>
      <c r="M995" s="2480"/>
      <c r="N995" s="2480"/>
      <c r="O995" s="2480"/>
      <c r="P995" s="2480"/>
      <c r="Q995" s="2480"/>
      <c r="R995" s="2480"/>
      <c r="S995" s="2480"/>
      <c r="T995" s="2480"/>
      <c r="U995" s="2480"/>
      <c r="V995" s="2480"/>
      <c r="W995" s="2480"/>
      <c r="X995" s="2480"/>
      <c r="Y995" s="2480"/>
      <c r="Z995" s="2480"/>
      <c r="AA995" s="2480"/>
      <c r="AB995" s="2480"/>
      <c r="AC995" s="2480"/>
      <c r="AD995" s="2480"/>
      <c r="AE995" s="2481"/>
      <c r="AF995" s="117"/>
      <c r="AG995" s="2443" t="s">
        <v>706</v>
      </c>
      <c r="AH995" s="2444"/>
      <c r="AI995" s="125"/>
      <c r="AJ995" s="2468">
        <f>IF(AG995="yes",AJ975*BA995,0)</f>
        <v>0</v>
      </c>
      <c r="AK995" s="2469"/>
      <c r="AL995" s="2469"/>
      <c r="AM995" s="2469"/>
      <c r="AN995" s="2469"/>
      <c r="AO995" s="2469"/>
      <c r="AP995" s="2469"/>
      <c r="AQ995" s="2470"/>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4" t="s">
        <v>1537</v>
      </c>
      <c r="E996" s="2435"/>
      <c r="F996" s="2435"/>
      <c r="G996" s="2435"/>
      <c r="H996" s="2435"/>
      <c r="I996" s="2435"/>
      <c r="J996" s="2435"/>
      <c r="K996" s="2435"/>
      <c r="L996" s="2435"/>
      <c r="M996" s="2435"/>
      <c r="N996" s="2435"/>
      <c r="O996" s="2435"/>
      <c r="P996" s="2435"/>
      <c r="Q996" s="2435"/>
      <c r="R996" s="2435"/>
      <c r="S996" s="2435"/>
      <c r="T996" s="2435"/>
      <c r="U996" s="2435"/>
      <c r="V996" s="2435"/>
      <c r="W996" s="2435"/>
      <c r="X996" s="2435"/>
      <c r="Y996" s="2435"/>
      <c r="Z996" s="2435"/>
      <c r="AA996" s="2435"/>
      <c r="AB996" s="2435"/>
      <c r="AC996" s="2435"/>
      <c r="AD996" s="2435"/>
      <c r="AE996" s="2436"/>
      <c r="AF996" s="110"/>
      <c r="AG996" s="112"/>
      <c r="AH996" s="112"/>
      <c r="AI996" s="121"/>
      <c r="AJ996" s="2471"/>
      <c r="AK996" s="2142"/>
      <c r="AL996" s="2142"/>
      <c r="AM996" s="2142"/>
      <c r="AN996" s="2142"/>
      <c r="AO996" s="2142"/>
      <c r="AP996" s="2142"/>
      <c r="AQ996" s="2472"/>
      <c r="AR996" s="1583"/>
      <c r="AS996" s="1583"/>
      <c r="AT996" s="1583"/>
      <c r="AU996" s="1583"/>
      <c r="AV996" s="1583"/>
      <c r="AW996" s="1583"/>
      <c r="AX996" s="1583"/>
      <c r="AY996" s="1583"/>
    </row>
    <row r="997" spans="1:96" ht="12.75" customHeight="1">
      <c r="A997" s="51"/>
      <c r="B997" s="110"/>
      <c r="C997" s="111"/>
      <c r="D997" s="2434"/>
      <c r="E997" s="2435"/>
      <c r="F997" s="2435"/>
      <c r="G997" s="2435"/>
      <c r="H997" s="2435"/>
      <c r="I997" s="2435"/>
      <c r="J997" s="2435"/>
      <c r="K997" s="2435"/>
      <c r="L997" s="2435"/>
      <c r="M997" s="2435"/>
      <c r="N997" s="2435"/>
      <c r="O997" s="2435"/>
      <c r="P997" s="2435"/>
      <c r="Q997" s="2435"/>
      <c r="R997" s="2435"/>
      <c r="S997" s="2435"/>
      <c r="T997" s="2435"/>
      <c r="U997" s="2435"/>
      <c r="V997" s="2435"/>
      <c r="W997" s="2435"/>
      <c r="X997" s="2435"/>
      <c r="Y997" s="2435"/>
      <c r="Z997" s="2435"/>
      <c r="AA997" s="2435"/>
      <c r="AB997" s="2435"/>
      <c r="AC997" s="2435"/>
      <c r="AD997" s="2435"/>
      <c r="AE997" s="2436"/>
      <c r="AF997" s="110"/>
      <c r="AG997" s="112"/>
      <c r="AH997" s="112"/>
      <c r="AI997" s="121"/>
      <c r="AJ997" s="2471"/>
      <c r="AK997" s="2142"/>
      <c r="AL997" s="2142"/>
      <c r="AM997" s="2142"/>
      <c r="AN997" s="2142"/>
      <c r="AO997" s="2142"/>
      <c r="AP997" s="2142"/>
      <c r="AQ997" s="2472"/>
      <c r="AR997" s="1583"/>
      <c r="AS997" s="1583"/>
      <c r="AT997" s="1583"/>
      <c r="AU997" s="1583"/>
      <c r="AV997" s="1583"/>
      <c r="AW997" s="1583"/>
      <c r="AX997" s="1583"/>
      <c r="AY997" s="1583"/>
      <c r="BA997" s="320">
        <f>IF(A1044="Yes",0.05,0)</f>
        <v>0</v>
      </c>
    </row>
    <row r="998" spans="1:96" ht="15" customHeight="1">
      <c r="A998" s="51"/>
      <c r="B998" s="119"/>
      <c r="C998" s="120"/>
      <c r="D998" s="2447"/>
      <c r="E998" s="2448"/>
      <c r="F998" s="2448"/>
      <c r="G998" s="2448"/>
      <c r="H998" s="2448"/>
      <c r="I998" s="2448"/>
      <c r="J998" s="2448"/>
      <c r="K998" s="2448"/>
      <c r="L998" s="2448"/>
      <c r="M998" s="2448"/>
      <c r="N998" s="2448"/>
      <c r="O998" s="2448"/>
      <c r="P998" s="2448"/>
      <c r="Q998" s="2448"/>
      <c r="R998" s="2448"/>
      <c r="S998" s="2448"/>
      <c r="T998" s="2448"/>
      <c r="U998" s="2448"/>
      <c r="V998" s="2448"/>
      <c r="W998" s="2448"/>
      <c r="X998" s="2448"/>
      <c r="Y998" s="2448"/>
      <c r="Z998" s="2448"/>
      <c r="AA998" s="2448"/>
      <c r="AB998" s="2448"/>
      <c r="AC998" s="2448"/>
      <c r="AD998" s="2448"/>
      <c r="AE998" s="2449"/>
      <c r="AF998" s="115"/>
      <c r="AG998" s="11"/>
      <c r="AH998" s="11"/>
      <c r="AI998" s="116"/>
      <c r="AJ998" s="2473"/>
      <c r="AK998" s="2474"/>
      <c r="AL998" s="2474"/>
      <c r="AM998" s="2474"/>
      <c r="AN998" s="2474"/>
      <c r="AO998" s="2474"/>
      <c r="AP998" s="2474"/>
      <c r="AQ998" s="2475"/>
      <c r="AR998" s="1583"/>
      <c r="AS998" s="1583"/>
      <c r="AT998" s="1583"/>
      <c r="AU998" s="1583"/>
      <c r="AV998" s="1583"/>
      <c r="AW998" s="1583"/>
      <c r="AX998" s="1583"/>
      <c r="AY998" s="1583"/>
      <c r="BA998" s="320">
        <f>IF(A1050="Yes",0.02,0)</f>
        <v>0</v>
      </c>
    </row>
    <row r="999" spans="1:96" s="719" customFormat="1" ht="15" customHeight="1">
      <c r="A999" s="51"/>
      <c r="B999" s="117"/>
      <c r="C999" s="118" t="s">
        <v>229</v>
      </c>
      <c r="D999" s="2531" t="s">
        <v>1538</v>
      </c>
      <c r="E999" s="2532"/>
      <c r="F999" s="2532"/>
      <c r="G999" s="2532"/>
      <c r="H999" s="2532"/>
      <c r="I999" s="2532"/>
      <c r="J999" s="2532"/>
      <c r="K999" s="2532"/>
      <c r="L999" s="2532"/>
      <c r="M999" s="2532"/>
      <c r="N999" s="2532"/>
      <c r="O999" s="2532"/>
      <c r="P999" s="2532"/>
      <c r="Q999" s="2532"/>
      <c r="R999" s="2532"/>
      <c r="S999" s="2532"/>
      <c r="T999" s="2532"/>
      <c r="U999" s="2532"/>
      <c r="V999" s="2532"/>
      <c r="W999" s="2532"/>
      <c r="X999" s="2532"/>
      <c r="Y999" s="2532"/>
      <c r="Z999" s="2532"/>
      <c r="AA999" s="2532"/>
      <c r="AB999" s="2532"/>
      <c r="AC999" s="2532"/>
      <c r="AD999" s="2532"/>
      <c r="AE999" s="2533"/>
      <c r="AF999" s="117"/>
      <c r="AG999" s="2443" t="s">
        <v>706</v>
      </c>
      <c r="AH999" s="2444"/>
      <c r="AI999" s="125"/>
      <c r="AJ999" s="2498"/>
      <c r="AK999" s="2499"/>
      <c r="AL999" s="2499"/>
      <c r="AM999" s="2499"/>
      <c r="AN999" s="2499"/>
      <c r="AO999" s="2499"/>
      <c r="AP999" s="2499"/>
      <c r="AQ999" s="2500"/>
      <c r="AR999" s="1583"/>
      <c r="AS999" s="1583"/>
      <c r="AT999" s="1583"/>
      <c r="AU999" s="1583"/>
      <c r="AV999" s="1583"/>
      <c r="AW999" s="1583"/>
      <c r="AX999" s="1583"/>
      <c r="AY999" s="1583"/>
      <c r="BA999" s="320">
        <f>IF(A1056="Yes",0.04,0)</f>
        <v>0</v>
      </c>
      <c r="CR999" s="25"/>
    </row>
    <row r="1000" spans="1:96" ht="12.75">
      <c r="A1000" s="51"/>
      <c r="B1000" s="119"/>
      <c r="C1000" s="122"/>
      <c r="D1000" s="2534"/>
      <c r="E1000" s="2535"/>
      <c r="F1000" s="2535"/>
      <c r="G1000" s="2535"/>
      <c r="H1000" s="2535"/>
      <c r="I1000" s="2535"/>
      <c r="J1000" s="2535"/>
      <c r="K1000" s="2535"/>
      <c r="L1000" s="2535"/>
      <c r="M1000" s="2535"/>
      <c r="N1000" s="2535"/>
      <c r="O1000" s="2535"/>
      <c r="P1000" s="2535"/>
      <c r="Q1000" s="2535"/>
      <c r="R1000" s="2535"/>
      <c r="S1000" s="2535"/>
      <c r="T1000" s="2535"/>
      <c r="U1000" s="2535"/>
      <c r="V1000" s="2535"/>
      <c r="W1000" s="2535"/>
      <c r="X1000" s="2535"/>
      <c r="Y1000" s="2535"/>
      <c r="Z1000" s="2535"/>
      <c r="AA1000" s="2535"/>
      <c r="AB1000" s="2535"/>
      <c r="AC1000" s="2535"/>
      <c r="AD1000" s="2535"/>
      <c r="AE1000" s="2536"/>
      <c r="AF1000" s="2519">
        <f>IF(AG999="yes","Please Select Type and Enter Amount:",0)</f>
        <v>0</v>
      </c>
      <c r="AG1000" s="2520"/>
      <c r="AH1000" s="2520"/>
      <c r="AI1000" s="2521"/>
      <c r="AJ1000" s="2501"/>
      <c r="AK1000" s="2502"/>
      <c r="AL1000" s="2502"/>
      <c r="AM1000" s="2502"/>
      <c r="AN1000" s="2502"/>
      <c r="AO1000" s="2502"/>
      <c r="AP1000" s="2502"/>
      <c r="AQ1000" s="2503"/>
      <c r="AR1000" s="1583"/>
      <c r="AS1000" s="1583"/>
      <c r="AT1000" s="1583"/>
      <c r="AU1000" s="1583"/>
      <c r="AV1000" s="1583"/>
      <c r="AW1000" s="1583"/>
      <c r="AX1000" s="1583"/>
      <c r="AY1000" s="1583"/>
      <c r="BA1000" s="320">
        <f>IF(A1063="Yes",0.04,0)</f>
        <v>0</v>
      </c>
    </row>
    <row r="1001" spans="1:96" ht="12.75" customHeight="1">
      <c r="A1001" s="51"/>
      <c r="B1001" s="119"/>
      <c r="C1001" s="122"/>
      <c r="D1001" s="2434" t="s">
        <v>1539</v>
      </c>
      <c r="E1001" s="2435"/>
      <c r="F1001" s="2435"/>
      <c r="G1001" s="2435"/>
      <c r="H1001" s="2435"/>
      <c r="I1001" s="2435"/>
      <c r="J1001" s="2435"/>
      <c r="K1001" s="2435"/>
      <c r="L1001" s="2435"/>
      <c r="M1001" s="2435"/>
      <c r="N1001" s="2435"/>
      <c r="O1001" s="2435"/>
      <c r="P1001" s="2435"/>
      <c r="Q1001" s="2435"/>
      <c r="R1001" s="2435"/>
      <c r="S1001" s="2435"/>
      <c r="T1001" s="2435"/>
      <c r="U1001" s="2435"/>
      <c r="V1001" s="2435"/>
      <c r="W1001" s="2435"/>
      <c r="X1001" s="2435"/>
      <c r="Y1001" s="2435"/>
      <c r="Z1001" s="2435"/>
      <c r="AA1001" s="2435"/>
      <c r="AB1001" s="2435"/>
      <c r="AC1001" s="2435"/>
      <c r="AD1001" s="2435"/>
      <c r="AE1001" s="2436"/>
      <c r="AF1001" s="2519"/>
      <c r="AG1001" s="2520"/>
      <c r="AH1001" s="2520"/>
      <c r="AI1001" s="2521"/>
      <c r="AJ1001" s="2501"/>
      <c r="AK1001" s="2502"/>
      <c r="AL1001" s="2502"/>
      <c r="AM1001" s="2502"/>
      <c r="AN1001" s="2502"/>
      <c r="AO1001" s="2502"/>
      <c r="AP1001" s="2502"/>
      <c r="AQ1001" s="2503"/>
      <c r="AR1001" s="1583"/>
      <c r="AS1001" s="1583"/>
      <c r="AT1001" s="1583"/>
      <c r="AU1001" s="1583"/>
      <c r="AV1001" s="1583"/>
      <c r="AW1001" s="1583"/>
      <c r="AX1001" s="1583"/>
      <c r="AY1001" s="1583"/>
      <c r="BA1001" s="320">
        <f>IF(A1066="Yes",0.01,0)</f>
        <v>0</v>
      </c>
    </row>
    <row r="1002" spans="1:96" ht="12.75" customHeight="1">
      <c r="A1002" s="51"/>
      <c r="B1002" s="119"/>
      <c r="C1002" s="122"/>
      <c r="D1002" s="2434"/>
      <c r="E1002" s="2435"/>
      <c r="F1002" s="2435"/>
      <c r="G1002" s="2435"/>
      <c r="H1002" s="2435"/>
      <c r="I1002" s="2435"/>
      <c r="J1002" s="2435"/>
      <c r="K1002" s="2435"/>
      <c r="L1002" s="2435"/>
      <c r="M1002" s="2435"/>
      <c r="N1002" s="2435"/>
      <c r="O1002" s="2435"/>
      <c r="P1002" s="2435"/>
      <c r="Q1002" s="2435"/>
      <c r="R1002" s="2435"/>
      <c r="S1002" s="2435"/>
      <c r="T1002" s="2435"/>
      <c r="U1002" s="2435"/>
      <c r="V1002" s="2435"/>
      <c r="W1002" s="2435"/>
      <c r="X1002" s="2435"/>
      <c r="Y1002" s="2435"/>
      <c r="Z1002" s="2435"/>
      <c r="AA1002" s="2435"/>
      <c r="AB1002" s="2435"/>
      <c r="AC1002" s="2435"/>
      <c r="AD1002" s="2435"/>
      <c r="AE1002" s="2436"/>
      <c r="AF1002" s="2519"/>
      <c r="AG1002" s="2520"/>
      <c r="AH1002" s="2520"/>
      <c r="AI1002" s="2521"/>
      <c r="AJ1002" s="2501"/>
      <c r="AK1002" s="2502"/>
      <c r="AL1002" s="2502"/>
      <c r="AM1002" s="2502"/>
      <c r="AN1002" s="2502"/>
      <c r="AO1002" s="2502"/>
      <c r="AP1002" s="2502"/>
      <c r="AQ1002" s="250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37" t="s">
        <v>626</v>
      </c>
      <c r="K1003" s="2538"/>
      <c r="L1003" s="2538"/>
      <c r="M1003" s="2538"/>
      <c r="N1003" s="2538"/>
      <c r="O1003" s="2538"/>
      <c r="P1003" s="2538"/>
      <c r="Q1003" s="2538"/>
      <c r="R1003" s="2538"/>
      <c r="S1003" s="2538"/>
      <c r="T1003" s="2538"/>
      <c r="U1003" s="2538"/>
      <c r="V1003" s="2538"/>
      <c r="W1003" s="2538"/>
      <c r="X1003" s="2538"/>
      <c r="Y1003" s="2538"/>
      <c r="Z1003" s="2538"/>
      <c r="AA1003" s="2538"/>
      <c r="AB1003" s="2538"/>
      <c r="AC1003" s="2538"/>
      <c r="AD1003" s="2538"/>
      <c r="AE1003" s="2539"/>
      <c r="AF1003" s="2522"/>
      <c r="AG1003" s="2523"/>
      <c r="AH1003" s="2523"/>
      <c r="AI1003" s="2524"/>
      <c r="AJ1003" s="2504"/>
      <c r="AK1003" s="2505"/>
      <c r="AL1003" s="2505"/>
      <c r="AM1003" s="2505"/>
      <c r="AN1003" s="2505"/>
      <c r="AO1003" s="2505"/>
      <c r="AP1003" s="2505"/>
      <c r="AQ1003" s="250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1" t="s">
        <v>1540</v>
      </c>
      <c r="E1004" s="2432"/>
      <c r="F1004" s="2432"/>
      <c r="G1004" s="2432"/>
      <c r="H1004" s="2432"/>
      <c r="I1004" s="2432"/>
      <c r="J1004" s="2432"/>
      <c r="K1004" s="2432"/>
      <c r="L1004" s="2432"/>
      <c r="M1004" s="2432"/>
      <c r="N1004" s="2432"/>
      <c r="O1004" s="2432"/>
      <c r="P1004" s="2432"/>
      <c r="Q1004" s="2432"/>
      <c r="R1004" s="2432"/>
      <c r="S1004" s="2432"/>
      <c r="T1004" s="2432"/>
      <c r="U1004" s="2432"/>
      <c r="V1004" s="2432"/>
      <c r="W1004" s="2432"/>
      <c r="X1004" s="2432"/>
      <c r="Y1004" s="2432"/>
      <c r="Z1004" s="2432"/>
      <c r="AA1004" s="2432"/>
      <c r="AB1004" s="2432"/>
      <c r="AC1004" s="2432"/>
      <c r="AD1004" s="2432"/>
      <c r="AE1004" s="2433"/>
      <c r="AF1004" s="117"/>
      <c r="AG1004" s="2443" t="s">
        <v>578</v>
      </c>
      <c r="AH1004" s="2444"/>
      <c r="AI1004" s="125"/>
      <c r="AJ1004" s="2498">
        <f>[9]Costs!$C$76</f>
        <v>3062230.66</v>
      </c>
      <c r="AK1004" s="2499"/>
      <c r="AL1004" s="2499"/>
      <c r="AM1004" s="2499"/>
      <c r="AN1004" s="2499"/>
      <c r="AO1004" s="2499"/>
      <c r="AP1004" s="2499"/>
      <c r="AQ1004" s="2500"/>
      <c r="AR1004" s="1583"/>
      <c r="AS1004" s="1583"/>
      <c r="AT1004" s="1583"/>
      <c r="AU1004" s="1583"/>
      <c r="AV1004" s="1583"/>
      <c r="AW1004" s="1583"/>
      <c r="AX1004" s="1583"/>
      <c r="AY1004" s="1583"/>
      <c r="BA1004" s="320">
        <f>IF(A1078="Yes",0.02,0)</f>
        <v>0</v>
      </c>
    </row>
    <row r="1005" spans="1:96" ht="12.75" customHeight="1">
      <c r="A1005" s="51"/>
      <c r="B1005" s="110"/>
      <c r="C1005" s="111"/>
      <c r="D1005" s="2434" t="s">
        <v>2179</v>
      </c>
      <c r="E1005" s="2435"/>
      <c r="F1005" s="2435"/>
      <c r="G1005" s="2435"/>
      <c r="H1005" s="2435"/>
      <c r="I1005" s="2435"/>
      <c r="J1005" s="2435"/>
      <c r="K1005" s="2435"/>
      <c r="L1005" s="2435"/>
      <c r="M1005" s="2435"/>
      <c r="N1005" s="2435"/>
      <c r="O1005" s="2435"/>
      <c r="P1005" s="2435"/>
      <c r="Q1005" s="2435"/>
      <c r="R1005" s="2435"/>
      <c r="S1005" s="2435"/>
      <c r="T1005" s="2435"/>
      <c r="U1005" s="2435"/>
      <c r="V1005" s="2435"/>
      <c r="W1005" s="2435"/>
      <c r="X1005" s="2435"/>
      <c r="Y1005" s="2435"/>
      <c r="Z1005" s="2435"/>
      <c r="AA1005" s="2435"/>
      <c r="AB1005" s="2435"/>
      <c r="AC1005" s="2435"/>
      <c r="AD1005" s="2435"/>
      <c r="AE1005" s="2436"/>
      <c r="AF1005" s="2525" t="str">
        <f>IF(AG1004="yes","Please Enter Amount:",0)</f>
        <v>Please Enter Amount:</v>
      </c>
      <c r="AG1005" s="2526"/>
      <c r="AH1005" s="2526"/>
      <c r="AI1005" s="2527"/>
      <c r="AJ1005" s="2501"/>
      <c r="AK1005" s="2502"/>
      <c r="AL1005" s="2502"/>
      <c r="AM1005" s="2502"/>
      <c r="AN1005" s="2502"/>
      <c r="AO1005" s="2502"/>
      <c r="AP1005" s="2502"/>
      <c r="AQ1005" s="2503"/>
      <c r="AR1005" s="1583"/>
      <c r="AS1005" s="1583"/>
      <c r="AT1005" s="1583"/>
      <c r="AU1005" s="1583"/>
      <c r="AV1005" s="1583"/>
      <c r="AW1005" s="1583"/>
      <c r="AX1005" s="1583"/>
      <c r="AY1005" s="1583"/>
      <c r="BA1005" s="321">
        <f>IF(A1082="Yes",0.02,0)</f>
        <v>0</v>
      </c>
    </row>
    <row r="1006" spans="1:96" ht="12.75" customHeight="1">
      <c r="A1006" s="51"/>
      <c r="B1006" s="110"/>
      <c r="C1006" s="111"/>
      <c r="D1006" s="2434"/>
      <c r="E1006" s="2435"/>
      <c r="F1006" s="2435"/>
      <c r="G1006" s="2435"/>
      <c r="H1006" s="2435"/>
      <c r="I1006" s="2435"/>
      <c r="J1006" s="2435"/>
      <c r="K1006" s="2435"/>
      <c r="L1006" s="2435"/>
      <c r="M1006" s="2435"/>
      <c r="N1006" s="2435"/>
      <c r="O1006" s="2435"/>
      <c r="P1006" s="2435"/>
      <c r="Q1006" s="2435"/>
      <c r="R1006" s="2435"/>
      <c r="S1006" s="2435"/>
      <c r="T1006" s="2435"/>
      <c r="U1006" s="2435"/>
      <c r="V1006" s="2435"/>
      <c r="W1006" s="2435"/>
      <c r="X1006" s="2435"/>
      <c r="Y1006" s="2435"/>
      <c r="Z1006" s="2435"/>
      <c r="AA1006" s="2435"/>
      <c r="AB1006" s="2435"/>
      <c r="AC1006" s="2435"/>
      <c r="AD1006" s="2435"/>
      <c r="AE1006" s="2436"/>
      <c r="AF1006" s="2525"/>
      <c r="AG1006" s="2526"/>
      <c r="AH1006" s="2526"/>
      <c r="AI1006" s="2527"/>
      <c r="AJ1006" s="2501"/>
      <c r="AK1006" s="2502"/>
      <c r="AL1006" s="2502"/>
      <c r="AM1006" s="2502"/>
      <c r="AN1006" s="2502"/>
      <c r="AO1006" s="2502"/>
      <c r="AP1006" s="2502"/>
      <c r="AQ1006" s="2503"/>
      <c r="AR1006" s="1583"/>
      <c r="AS1006" s="1583"/>
      <c r="AT1006" s="1583"/>
      <c r="AU1006" s="1583"/>
      <c r="AV1006" s="1583"/>
      <c r="AW1006" s="1583"/>
      <c r="AX1006" s="1583"/>
      <c r="AY1006" s="1583"/>
    </row>
    <row r="1007" spans="1:96" ht="12.75" customHeight="1">
      <c r="A1007" s="51"/>
      <c r="B1007" s="123"/>
      <c r="C1007" s="122"/>
      <c r="D1007" s="2447"/>
      <c r="E1007" s="2448"/>
      <c r="F1007" s="2448"/>
      <c r="G1007" s="2448"/>
      <c r="H1007" s="2448"/>
      <c r="I1007" s="2448"/>
      <c r="J1007" s="2448"/>
      <c r="K1007" s="2448"/>
      <c r="L1007" s="2448"/>
      <c r="M1007" s="2448"/>
      <c r="N1007" s="2448"/>
      <c r="O1007" s="2448"/>
      <c r="P1007" s="2448"/>
      <c r="Q1007" s="2448"/>
      <c r="R1007" s="2448"/>
      <c r="S1007" s="2448"/>
      <c r="T1007" s="2448"/>
      <c r="U1007" s="2448"/>
      <c r="V1007" s="2448"/>
      <c r="W1007" s="2448"/>
      <c r="X1007" s="2448"/>
      <c r="Y1007" s="2448"/>
      <c r="Z1007" s="2448"/>
      <c r="AA1007" s="2448"/>
      <c r="AB1007" s="2448"/>
      <c r="AC1007" s="2448"/>
      <c r="AD1007" s="2448"/>
      <c r="AE1007" s="2449"/>
      <c r="AF1007" s="2528"/>
      <c r="AG1007" s="2529"/>
      <c r="AH1007" s="2529"/>
      <c r="AI1007" s="2530"/>
      <c r="AJ1007" s="2504"/>
      <c r="AK1007" s="2505"/>
      <c r="AL1007" s="2505"/>
      <c r="AM1007" s="2505"/>
      <c r="AN1007" s="2505"/>
      <c r="AO1007" s="2505"/>
      <c r="AP1007" s="2505"/>
      <c r="AQ1007" s="2506"/>
      <c r="AR1007" s="1583"/>
      <c r="AS1007" s="1583"/>
      <c r="AT1007" s="1583"/>
      <c r="AU1007" s="1583"/>
      <c r="AV1007" s="1583"/>
      <c r="AW1007" s="1583"/>
      <c r="AX1007" s="1583"/>
      <c r="AY1007" s="1583"/>
    </row>
    <row r="1008" spans="1:96" s="719" customFormat="1" ht="12.75" customHeight="1">
      <c r="A1008" s="51"/>
      <c r="B1008" s="117"/>
      <c r="C1008" s="118" t="s">
        <v>240</v>
      </c>
      <c r="D1008" s="2479" t="s">
        <v>1541</v>
      </c>
      <c r="E1008" s="2480"/>
      <c r="F1008" s="2480"/>
      <c r="G1008" s="2480"/>
      <c r="H1008" s="2480"/>
      <c r="I1008" s="2480"/>
      <c r="J1008" s="2480"/>
      <c r="K1008" s="2480"/>
      <c r="L1008" s="2480"/>
      <c r="M1008" s="2480"/>
      <c r="N1008" s="2480"/>
      <c r="O1008" s="2480"/>
      <c r="P1008" s="2480"/>
      <c r="Q1008" s="2480"/>
      <c r="R1008" s="2480"/>
      <c r="S1008" s="2480"/>
      <c r="T1008" s="2480"/>
      <c r="U1008" s="2480"/>
      <c r="V1008" s="2480"/>
      <c r="W1008" s="2480"/>
      <c r="X1008" s="2480"/>
      <c r="Y1008" s="2480"/>
      <c r="Z1008" s="2480"/>
      <c r="AA1008" s="2480"/>
      <c r="AB1008" s="2480"/>
      <c r="AC1008" s="2480"/>
      <c r="AD1008" s="2480"/>
      <c r="AE1008" s="2481"/>
      <c r="AF1008" s="117"/>
      <c r="AG1008" s="2443" t="s">
        <v>578</v>
      </c>
      <c r="AH1008" s="2444"/>
      <c r="AI1008" s="125"/>
      <c r="AJ1008" s="2468">
        <f>ROUND(IF(AG1008="yes",(AJ975*0.1),0),0)</f>
        <v>2485319</v>
      </c>
      <c r="AK1008" s="2469"/>
      <c r="AL1008" s="2469"/>
      <c r="AM1008" s="2469"/>
      <c r="AN1008" s="2469"/>
      <c r="AO1008" s="2469"/>
      <c r="AP1008" s="2469"/>
      <c r="AQ1008" s="2470"/>
      <c r="AR1008" s="1583"/>
      <c r="AS1008" s="1583"/>
      <c r="AT1008" s="1583"/>
      <c r="AU1008" s="1583"/>
      <c r="AV1008" s="1583"/>
      <c r="AW1008" s="1583"/>
      <c r="AX1008" s="1583"/>
      <c r="AY1008" s="1583"/>
      <c r="CR1008" s="25"/>
    </row>
    <row r="1009" spans="1:96" ht="12.75" customHeight="1">
      <c r="A1009" s="51"/>
      <c r="B1009" s="110"/>
      <c r="C1009" s="111"/>
      <c r="D1009" s="2434" t="s">
        <v>1542</v>
      </c>
      <c r="E1009" s="2435"/>
      <c r="F1009" s="2435"/>
      <c r="G1009" s="2435"/>
      <c r="H1009" s="2435"/>
      <c r="I1009" s="2435"/>
      <c r="J1009" s="2435"/>
      <c r="K1009" s="2435"/>
      <c r="L1009" s="2435"/>
      <c r="M1009" s="2435"/>
      <c r="N1009" s="2435"/>
      <c r="O1009" s="2435"/>
      <c r="P1009" s="2435"/>
      <c r="Q1009" s="2435"/>
      <c r="R1009" s="2435"/>
      <c r="S1009" s="2435"/>
      <c r="T1009" s="2435"/>
      <c r="U1009" s="2435"/>
      <c r="V1009" s="2435"/>
      <c r="W1009" s="2435"/>
      <c r="X1009" s="2435"/>
      <c r="Y1009" s="2435"/>
      <c r="Z1009" s="2435"/>
      <c r="AA1009" s="2435"/>
      <c r="AB1009" s="2435"/>
      <c r="AC1009" s="2435"/>
      <c r="AD1009" s="2435"/>
      <c r="AE1009" s="2436"/>
      <c r="AF1009" s="110"/>
      <c r="AG1009" s="112"/>
      <c r="AH1009" s="112"/>
      <c r="AI1009" s="121"/>
      <c r="AJ1009" s="2471"/>
      <c r="AK1009" s="2142"/>
      <c r="AL1009" s="2142"/>
      <c r="AM1009" s="2142"/>
      <c r="AN1009" s="2142"/>
      <c r="AO1009" s="2142"/>
      <c r="AP1009" s="2142"/>
      <c r="AQ1009" s="2472"/>
      <c r="AR1009" s="1583"/>
      <c r="AS1009" s="1583"/>
      <c r="AT1009" s="1583"/>
      <c r="AU1009" s="1583"/>
      <c r="AV1009" s="1583"/>
      <c r="AW1009" s="1583"/>
      <c r="AX1009" s="1583"/>
      <c r="AY1009" s="1583"/>
    </row>
    <row r="1010" spans="1:96" ht="12.75" customHeight="1">
      <c r="A1010" s="51"/>
      <c r="B1010" s="115"/>
      <c r="C1010" s="111"/>
      <c r="D1010" s="2447"/>
      <c r="E1010" s="2448"/>
      <c r="F1010" s="2448"/>
      <c r="G1010" s="2448"/>
      <c r="H1010" s="2448"/>
      <c r="I1010" s="2448"/>
      <c r="J1010" s="2448"/>
      <c r="K1010" s="2448"/>
      <c r="L1010" s="2448"/>
      <c r="M1010" s="2448"/>
      <c r="N1010" s="2448"/>
      <c r="O1010" s="2448"/>
      <c r="P1010" s="2448"/>
      <c r="Q1010" s="2448"/>
      <c r="R1010" s="2448"/>
      <c r="S1010" s="2448"/>
      <c r="T1010" s="2448"/>
      <c r="U1010" s="2448"/>
      <c r="V1010" s="2448"/>
      <c r="W1010" s="2448"/>
      <c r="X1010" s="2448"/>
      <c r="Y1010" s="2448"/>
      <c r="Z1010" s="2448"/>
      <c r="AA1010" s="2448"/>
      <c r="AB1010" s="2448"/>
      <c r="AC1010" s="2448"/>
      <c r="AD1010" s="2448"/>
      <c r="AE1010" s="2449"/>
      <c r="AF1010" s="110"/>
      <c r="AG1010" s="112"/>
      <c r="AH1010" s="112"/>
      <c r="AI1010" s="121"/>
      <c r="AJ1010" s="2473"/>
      <c r="AK1010" s="2474"/>
      <c r="AL1010" s="2474"/>
      <c r="AM1010" s="2474"/>
      <c r="AN1010" s="2474"/>
      <c r="AO1010" s="2474"/>
      <c r="AP1010" s="2474"/>
      <c r="AQ1010" s="2475"/>
      <c r="AR1010" s="1583"/>
      <c r="AS1010" s="1583"/>
      <c r="AT1010" s="1583"/>
      <c r="AU1010" s="1583"/>
      <c r="AV1010" s="1583"/>
      <c r="AW1010" s="1583"/>
      <c r="AX1010" s="1583"/>
      <c r="AY1010" s="1583"/>
    </row>
    <row r="1011" spans="1:96" s="719" customFormat="1" ht="12.75" customHeight="1">
      <c r="A1011" s="51"/>
      <c r="B1011" s="110"/>
      <c r="C1011" s="531" t="s">
        <v>725</v>
      </c>
      <c r="D1011" s="2431" t="s">
        <v>2175</v>
      </c>
      <c r="E1011" s="2432"/>
      <c r="F1011" s="2432"/>
      <c r="G1011" s="2432"/>
      <c r="H1011" s="2432"/>
      <c r="I1011" s="2432"/>
      <c r="J1011" s="2432"/>
      <c r="K1011" s="2432"/>
      <c r="L1011" s="2432"/>
      <c r="M1011" s="2432"/>
      <c r="N1011" s="2432"/>
      <c r="O1011" s="2432"/>
      <c r="P1011" s="2432"/>
      <c r="Q1011" s="2432"/>
      <c r="R1011" s="2432"/>
      <c r="S1011" s="2432"/>
      <c r="T1011" s="2432"/>
      <c r="U1011" s="2432"/>
      <c r="V1011" s="2432"/>
      <c r="W1011" s="2432"/>
      <c r="X1011" s="2432"/>
      <c r="Y1011" s="2432"/>
      <c r="Z1011" s="2432"/>
      <c r="AA1011" s="2432"/>
      <c r="AB1011" s="2432"/>
      <c r="AC1011" s="2432"/>
      <c r="AD1011" s="2432"/>
      <c r="AE1011" s="2433"/>
      <c r="AF1011" s="117"/>
      <c r="AG1011" s="2443" t="s">
        <v>706</v>
      </c>
      <c r="AH1011" s="2444"/>
      <c r="AI1011" s="125"/>
      <c r="AJ1011" s="2468">
        <f>ROUND(IF(AG1011="yes",(AJ975*0.15),0),0)</f>
        <v>0</v>
      </c>
      <c r="AK1011" s="2469"/>
      <c r="AL1011" s="2469"/>
      <c r="AM1011" s="2469"/>
      <c r="AN1011" s="2469"/>
      <c r="AO1011" s="2469"/>
      <c r="AP1011" s="2469"/>
      <c r="AQ1011" s="2470"/>
      <c r="AR1011" s="1583"/>
      <c r="AS1011" s="1583"/>
      <c r="AT1011" s="1583"/>
      <c r="AU1011" s="1583"/>
      <c r="AV1011" s="1583"/>
      <c r="AW1011" s="1583"/>
      <c r="AX1011" s="1583"/>
      <c r="AY1011" s="1583"/>
      <c r="CR1011" s="25"/>
    </row>
    <row r="1012" spans="1:96" s="719" customFormat="1" ht="12.75" customHeight="1">
      <c r="A1012" s="51"/>
      <c r="B1012" s="110"/>
      <c r="C1012" s="111"/>
      <c r="D1012" s="2462" t="s">
        <v>2176</v>
      </c>
      <c r="E1012" s="2463"/>
      <c r="F1012" s="2463"/>
      <c r="G1012" s="2463"/>
      <c r="H1012" s="2463"/>
      <c r="I1012" s="2463"/>
      <c r="J1012" s="2463"/>
      <c r="K1012" s="2463"/>
      <c r="L1012" s="2463"/>
      <c r="M1012" s="2463"/>
      <c r="N1012" s="2463"/>
      <c r="O1012" s="2463"/>
      <c r="P1012" s="2463"/>
      <c r="Q1012" s="2463"/>
      <c r="R1012" s="2463"/>
      <c r="S1012" s="2463"/>
      <c r="T1012" s="2463"/>
      <c r="U1012" s="2463"/>
      <c r="V1012" s="2463"/>
      <c r="W1012" s="2463"/>
      <c r="X1012" s="2463"/>
      <c r="Y1012" s="2463"/>
      <c r="Z1012" s="2463"/>
      <c r="AA1012" s="2463"/>
      <c r="AB1012" s="2463"/>
      <c r="AC1012" s="2463"/>
      <c r="AD1012" s="2463"/>
      <c r="AE1012" s="2464"/>
      <c r="AF1012" s="1613"/>
      <c r="AG1012" s="1614"/>
      <c r="AH1012" s="1614"/>
      <c r="AI1012" s="1615"/>
      <c r="AJ1012" s="2471"/>
      <c r="AK1012" s="2142"/>
      <c r="AL1012" s="2142"/>
      <c r="AM1012" s="2142"/>
      <c r="AN1012" s="2142"/>
      <c r="AO1012" s="2142"/>
      <c r="AP1012" s="2142"/>
      <c r="AQ1012" s="2472"/>
      <c r="AR1012" s="1583"/>
      <c r="AS1012" s="1583"/>
      <c r="AT1012" s="1583"/>
      <c r="AU1012" s="1583"/>
      <c r="AV1012" s="1583"/>
      <c r="AW1012" s="1583"/>
      <c r="AX1012" s="1583"/>
      <c r="AY1012" s="1583"/>
      <c r="CR1012" s="25"/>
    </row>
    <row r="1013" spans="1:96" s="719" customFormat="1" ht="12.75" customHeight="1">
      <c r="A1013" s="51"/>
      <c r="B1013" s="110"/>
      <c r="C1013" s="111"/>
      <c r="D1013" s="2462"/>
      <c r="E1013" s="2463"/>
      <c r="F1013" s="2463"/>
      <c r="G1013" s="2463"/>
      <c r="H1013" s="2463"/>
      <c r="I1013" s="2463"/>
      <c r="J1013" s="2463"/>
      <c r="K1013" s="2463"/>
      <c r="L1013" s="2463"/>
      <c r="M1013" s="2463"/>
      <c r="N1013" s="2463"/>
      <c r="O1013" s="2463"/>
      <c r="P1013" s="2463"/>
      <c r="Q1013" s="2463"/>
      <c r="R1013" s="2463"/>
      <c r="S1013" s="2463"/>
      <c r="T1013" s="2463"/>
      <c r="U1013" s="2463"/>
      <c r="V1013" s="2463"/>
      <c r="W1013" s="2463"/>
      <c r="X1013" s="2463"/>
      <c r="Y1013" s="2463"/>
      <c r="Z1013" s="2463"/>
      <c r="AA1013" s="2463"/>
      <c r="AB1013" s="2463"/>
      <c r="AC1013" s="2463"/>
      <c r="AD1013" s="2463"/>
      <c r="AE1013" s="2464"/>
      <c r="AF1013" s="1613"/>
      <c r="AG1013" s="1614"/>
      <c r="AH1013" s="1614"/>
      <c r="AI1013" s="1615"/>
      <c r="AJ1013" s="2471"/>
      <c r="AK1013" s="2142"/>
      <c r="AL1013" s="2142"/>
      <c r="AM1013" s="2142"/>
      <c r="AN1013" s="2142"/>
      <c r="AO1013" s="2142"/>
      <c r="AP1013" s="2142"/>
      <c r="AQ1013" s="2472"/>
      <c r="AR1013" s="1583"/>
      <c r="AS1013" s="1583"/>
      <c r="AT1013" s="1583"/>
      <c r="AU1013" s="1583"/>
      <c r="AV1013" s="1583"/>
      <c r="AW1013" s="1583"/>
      <c r="AX1013" s="1583"/>
      <c r="AY1013" s="1583"/>
      <c r="CR1013" s="25"/>
    </row>
    <row r="1014" spans="1:96" s="719" customFormat="1" ht="12.75" customHeight="1">
      <c r="A1014" s="51"/>
      <c r="B1014" s="110"/>
      <c r="C1014" s="111"/>
      <c r="D1014" s="2465"/>
      <c r="E1014" s="2466"/>
      <c r="F1014" s="2466"/>
      <c r="G1014" s="2466"/>
      <c r="H1014" s="2466"/>
      <c r="I1014" s="2466"/>
      <c r="J1014" s="2466"/>
      <c r="K1014" s="2466"/>
      <c r="L1014" s="2466"/>
      <c r="M1014" s="2466"/>
      <c r="N1014" s="2466"/>
      <c r="O1014" s="2466"/>
      <c r="P1014" s="2466"/>
      <c r="Q1014" s="2466"/>
      <c r="R1014" s="2466"/>
      <c r="S1014" s="2466"/>
      <c r="T1014" s="2466"/>
      <c r="U1014" s="2466"/>
      <c r="V1014" s="2466"/>
      <c r="W1014" s="2466"/>
      <c r="X1014" s="2466"/>
      <c r="Y1014" s="2466"/>
      <c r="Z1014" s="2466"/>
      <c r="AA1014" s="2466"/>
      <c r="AB1014" s="2466"/>
      <c r="AC1014" s="2466"/>
      <c r="AD1014" s="2466"/>
      <c r="AE1014" s="2467"/>
      <c r="AF1014" s="1616"/>
      <c r="AG1014" s="1617"/>
      <c r="AH1014" s="1617"/>
      <c r="AI1014" s="1618"/>
      <c r="AJ1014" s="2473"/>
      <c r="AK1014" s="2474"/>
      <c r="AL1014" s="2474"/>
      <c r="AM1014" s="2474"/>
      <c r="AN1014" s="2474"/>
      <c r="AO1014" s="2474"/>
      <c r="AP1014" s="2474"/>
      <c r="AQ1014" s="2475"/>
      <c r="AR1014" s="1583"/>
      <c r="AS1014" s="1583"/>
      <c r="AT1014" s="1583"/>
      <c r="AU1014" s="1583"/>
      <c r="AV1014" s="1583"/>
      <c r="AW1014" s="1583"/>
      <c r="AX1014" s="1583"/>
      <c r="AY1014" s="1583"/>
      <c r="CR1014" s="25"/>
    </row>
    <row r="1015" spans="1:96" s="719" customFormat="1" ht="12.75" customHeight="1">
      <c r="A1015" s="51"/>
      <c r="B1015" s="110"/>
      <c r="C1015" s="531" t="s">
        <v>725</v>
      </c>
      <c r="D1015" s="2479" t="s">
        <v>2177</v>
      </c>
      <c r="E1015" s="2480"/>
      <c r="F1015" s="2480"/>
      <c r="G1015" s="2480"/>
      <c r="H1015" s="2480"/>
      <c r="I1015" s="2480"/>
      <c r="J1015" s="2480"/>
      <c r="K1015" s="2480"/>
      <c r="L1015" s="2480"/>
      <c r="M1015" s="2480"/>
      <c r="N1015" s="2480"/>
      <c r="O1015" s="2480"/>
      <c r="P1015" s="2480"/>
      <c r="Q1015" s="2480"/>
      <c r="R1015" s="2480"/>
      <c r="S1015" s="2480"/>
      <c r="T1015" s="2480"/>
      <c r="U1015" s="2480"/>
      <c r="V1015" s="2480"/>
      <c r="W1015" s="2480"/>
      <c r="X1015" s="2480"/>
      <c r="Y1015" s="2480"/>
      <c r="Z1015" s="2480"/>
      <c r="AA1015" s="2480"/>
      <c r="AB1015" s="2480"/>
      <c r="AC1015" s="2480"/>
      <c r="AD1015" s="2480"/>
      <c r="AE1015" s="2481"/>
      <c r="AF1015" s="110"/>
      <c r="AG1015" s="2445" t="s">
        <v>706</v>
      </c>
      <c r="AH1015" s="2446"/>
      <c r="AI1015" s="121"/>
      <c r="AJ1015" s="2468">
        <f>ROUND(IF(AG1015="yes",(AJ975*0.1),0),0)</f>
        <v>0</v>
      </c>
      <c r="AK1015" s="2469"/>
      <c r="AL1015" s="2469"/>
      <c r="AM1015" s="2469"/>
      <c r="AN1015" s="2469"/>
      <c r="AO1015" s="2469"/>
      <c r="AP1015" s="2469"/>
      <c r="AQ1015" s="2470"/>
      <c r="AR1015" s="1583"/>
      <c r="AS1015" s="1583"/>
      <c r="AT1015" s="1583"/>
      <c r="AU1015" s="1583"/>
      <c r="AV1015" s="1583"/>
      <c r="AW1015" s="1583"/>
      <c r="AX1015" s="1583"/>
      <c r="AY1015" s="1583"/>
      <c r="CR1015" s="25"/>
    </row>
    <row r="1016" spans="1:96" s="719" customFormat="1" ht="12.75" customHeight="1">
      <c r="A1016" s="51"/>
      <c r="B1016" s="110"/>
      <c r="C1016" s="111"/>
      <c r="D1016" s="2462" t="s">
        <v>2178</v>
      </c>
      <c r="E1016" s="2463"/>
      <c r="F1016" s="2463"/>
      <c r="G1016" s="2463"/>
      <c r="H1016" s="2463"/>
      <c r="I1016" s="2463"/>
      <c r="J1016" s="2463"/>
      <c r="K1016" s="2463"/>
      <c r="L1016" s="2463"/>
      <c r="M1016" s="2463"/>
      <c r="N1016" s="2463"/>
      <c r="O1016" s="2463"/>
      <c r="P1016" s="2463"/>
      <c r="Q1016" s="2463"/>
      <c r="R1016" s="2463"/>
      <c r="S1016" s="2463"/>
      <c r="T1016" s="2463"/>
      <c r="U1016" s="2463"/>
      <c r="V1016" s="2463"/>
      <c r="W1016" s="2463"/>
      <c r="X1016" s="2463"/>
      <c r="Y1016" s="2463"/>
      <c r="Z1016" s="2463"/>
      <c r="AA1016" s="2463"/>
      <c r="AB1016" s="2463"/>
      <c r="AC1016" s="2463"/>
      <c r="AD1016" s="2463"/>
      <c r="AE1016" s="2464"/>
      <c r="AF1016" s="110"/>
      <c r="AG1016" s="112"/>
      <c r="AH1016" s="112"/>
      <c r="AI1016" s="121"/>
      <c r="AJ1016" s="2471"/>
      <c r="AK1016" s="2142"/>
      <c r="AL1016" s="2142"/>
      <c r="AM1016" s="2142"/>
      <c r="AN1016" s="2142"/>
      <c r="AO1016" s="2142"/>
      <c r="AP1016" s="2142"/>
      <c r="AQ1016" s="2472"/>
      <c r="AR1016" s="1583"/>
      <c r="AS1016" s="1583"/>
      <c r="AT1016" s="1583"/>
      <c r="AU1016" s="1583"/>
      <c r="AV1016" s="1583"/>
      <c r="AW1016" s="1583"/>
      <c r="AX1016" s="1583"/>
      <c r="AY1016" s="1583"/>
      <c r="CR1016" s="25"/>
    </row>
    <row r="1017" spans="1:96" s="719" customFormat="1" ht="12.75" customHeight="1">
      <c r="A1017" s="51"/>
      <c r="B1017" s="110"/>
      <c r="C1017" s="111"/>
      <c r="D1017" s="2462"/>
      <c r="E1017" s="2463"/>
      <c r="F1017" s="2463"/>
      <c r="G1017" s="2463"/>
      <c r="H1017" s="2463"/>
      <c r="I1017" s="2463"/>
      <c r="J1017" s="2463"/>
      <c r="K1017" s="2463"/>
      <c r="L1017" s="2463"/>
      <c r="M1017" s="2463"/>
      <c r="N1017" s="2463"/>
      <c r="O1017" s="2463"/>
      <c r="P1017" s="2463"/>
      <c r="Q1017" s="2463"/>
      <c r="R1017" s="2463"/>
      <c r="S1017" s="2463"/>
      <c r="T1017" s="2463"/>
      <c r="U1017" s="2463"/>
      <c r="V1017" s="2463"/>
      <c r="W1017" s="2463"/>
      <c r="X1017" s="2463"/>
      <c r="Y1017" s="2463"/>
      <c r="Z1017" s="2463"/>
      <c r="AA1017" s="2463"/>
      <c r="AB1017" s="2463"/>
      <c r="AC1017" s="2463"/>
      <c r="AD1017" s="2463"/>
      <c r="AE1017" s="2464"/>
      <c r="AF1017" s="110"/>
      <c r="AG1017" s="112"/>
      <c r="AH1017" s="112"/>
      <c r="AI1017" s="121"/>
      <c r="AJ1017" s="2471"/>
      <c r="AK1017" s="2142"/>
      <c r="AL1017" s="2142"/>
      <c r="AM1017" s="2142"/>
      <c r="AN1017" s="2142"/>
      <c r="AO1017" s="2142"/>
      <c r="AP1017" s="2142"/>
      <c r="AQ1017" s="2472"/>
      <c r="AR1017" s="1583"/>
      <c r="AS1017" s="1583"/>
      <c r="AT1017" s="1583"/>
      <c r="AU1017" s="1583"/>
      <c r="AV1017" s="1583"/>
      <c r="AW1017" s="1583"/>
      <c r="AX1017" s="1583"/>
      <c r="AY1017" s="1583"/>
      <c r="CR1017" s="25"/>
    </row>
    <row r="1018" spans="1:96" s="719" customFormat="1" ht="12.75" customHeight="1">
      <c r="A1018" s="51"/>
      <c r="B1018" s="110"/>
      <c r="C1018" s="111"/>
      <c r="D1018" s="2462"/>
      <c r="E1018" s="2463"/>
      <c r="F1018" s="2463"/>
      <c r="G1018" s="2463"/>
      <c r="H1018" s="2463"/>
      <c r="I1018" s="2463"/>
      <c r="J1018" s="2463"/>
      <c r="K1018" s="2463"/>
      <c r="L1018" s="2463"/>
      <c r="M1018" s="2463"/>
      <c r="N1018" s="2463"/>
      <c r="O1018" s="2463"/>
      <c r="P1018" s="2463"/>
      <c r="Q1018" s="2463"/>
      <c r="R1018" s="2463"/>
      <c r="S1018" s="2463"/>
      <c r="T1018" s="2463"/>
      <c r="U1018" s="2463"/>
      <c r="V1018" s="2463"/>
      <c r="W1018" s="2463"/>
      <c r="X1018" s="2463"/>
      <c r="Y1018" s="2463"/>
      <c r="Z1018" s="2463"/>
      <c r="AA1018" s="2463"/>
      <c r="AB1018" s="2463"/>
      <c r="AC1018" s="2463"/>
      <c r="AD1018" s="2463"/>
      <c r="AE1018" s="2464"/>
      <c r="AF1018" s="110"/>
      <c r="AG1018" s="112"/>
      <c r="AH1018" s="112"/>
      <c r="AI1018" s="121"/>
      <c r="AJ1018" s="2471"/>
      <c r="AK1018" s="2142"/>
      <c r="AL1018" s="2142"/>
      <c r="AM1018" s="2142"/>
      <c r="AN1018" s="2142"/>
      <c r="AO1018" s="2142"/>
      <c r="AP1018" s="2142"/>
      <c r="AQ1018" s="2472"/>
      <c r="AR1018" s="1583"/>
      <c r="AS1018" s="1583"/>
      <c r="AT1018" s="1583"/>
      <c r="AU1018" s="1583"/>
      <c r="AV1018" s="1583"/>
      <c r="AW1018" s="1583"/>
      <c r="AX1018" s="1583"/>
      <c r="AY1018" s="1583"/>
      <c r="CR1018" s="25"/>
    </row>
    <row r="1019" spans="1:96" s="719" customFormat="1" ht="12.75" customHeight="1">
      <c r="A1019" s="51"/>
      <c r="B1019" s="110"/>
      <c r="C1019" s="111"/>
      <c r="D1019" s="2465"/>
      <c r="E1019" s="2466"/>
      <c r="F1019" s="2466"/>
      <c r="G1019" s="2466"/>
      <c r="H1019" s="2466"/>
      <c r="I1019" s="2466"/>
      <c r="J1019" s="2466"/>
      <c r="K1019" s="2466"/>
      <c r="L1019" s="2466"/>
      <c r="M1019" s="2466"/>
      <c r="N1019" s="2466"/>
      <c r="O1019" s="2466"/>
      <c r="P1019" s="2466"/>
      <c r="Q1019" s="2466"/>
      <c r="R1019" s="2466"/>
      <c r="S1019" s="2466"/>
      <c r="T1019" s="2466"/>
      <c r="U1019" s="2466"/>
      <c r="V1019" s="2466"/>
      <c r="W1019" s="2466"/>
      <c r="X1019" s="2466"/>
      <c r="Y1019" s="2466"/>
      <c r="Z1019" s="2466"/>
      <c r="AA1019" s="2466"/>
      <c r="AB1019" s="2466"/>
      <c r="AC1019" s="2466"/>
      <c r="AD1019" s="2466"/>
      <c r="AE1019" s="2467"/>
      <c r="AF1019" s="110"/>
      <c r="AG1019" s="112"/>
      <c r="AH1019" s="112"/>
      <c r="AI1019" s="121"/>
      <c r="AJ1019" s="2471"/>
      <c r="AK1019" s="2142"/>
      <c r="AL1019" s="2142"/>
      <c r="AM1019" s="2142"/>
      <c r="AN1019" s="2142"/>
      <c r="AO1019" s="2142"/>
      <c r="AP1019" s="2142"/>
      <c r="AQ1019" s="2472"/>
      <c r="AR1019" s="1583"/>
      <c r="AS1019" s="1583"/>
      <c r="AT1019" s="1583"/>
      <c r="AU1019" s="1583"/>
      <c r="AV1019" s="1583"/>
      <c r="AW1019" s="1583"/>
      <c r="AX1019" s="1583"/>
      <c r="AY1019" s="1583"/>
      <c r="CR1019" s="25"/>
    </row>
    <row r="1020" spans="1:96" s="719" customFormat="1" ht="12.75" customHeight="1">
      <c r="A1020" s="51"/>
      <c r="B1020" s="117"/>
      <c r="C1020" s="198" t="s">
        <v>1117</v>
      </c>
      <c r="D1020" s="2431" t="s">
        <v>1543</v>
      </c>
      <c r="E1020" s="2432"/>
      <c r="F1020" s="2432"/>
      <c r="G1020" s="2432"/>
      <c r="H1020" s="2432"/>
      <c r="I1020" s="2432"/>
      <c r="J1020" s="2432"/>
      <c r="K1020" s="2432"/>
      <c r="L1020" s="2432"/>
      <c r="M1020" s="2432"/>
      <c r="N1020" s="2432"/>
      <c r="O1020" s="2432"/>
      <c r="P1020" s="2432"/>
      <c r="Q1020" s="2432"/>
      <c r="R1020" s="2432"/>
      <c r="S1020" s="2432"/>
      <c r="T1020" s="2432"/>
      <c r="U1020" s="2432"/>
      <c r="V1020" s="2432"/>
      <c r="W1020" s="2432"/>
      <c r="X1020" s="2432"/>
      <c r="Y1020" s="2432"/>
      <c r="Z1020" s="2432"/>
      <c r="AA1020" s="2432"/>
      <c r="AB1020" s="2432"/>
      <c r="AC1020" s="2432"/>
      <c r="AD1020" s="2432"/>
      <c r="AE1020" s="2433"/>
      <c r="AF1020" s="117"/>
      <c r="AG1020" s="2443" t="s">
        <v>578</v>
      </c>
      <c r="AH1020" s="2444"/>
      <c r="AI1020" s="125"/>
      <c r="AJ1020" s="2468">
        <f>ROUND(IF(AG1020="yes",(AJ975*0.1),0),0)</f>
        <v>2485319</v>
      </c>
      <c r="AK1020" s="2469"/>
      <c r="AL1020" s="2469"/>
      <c r="AM1020" s="2469"/>
      <c r="AN1020" s="2469"/>
      <c r="AO1020" s="2469"/>
      <c r="AP1020" s="2469"/>
      <c r="AQ1020" s="2470"/>
      <c r="AR1020" s="1583"/>
      <c r="AS1020" s="1583"/>
      <c r="AT1020" s="1583"/>
      <c r="AU1020" s="1583"/>
      <c r="AV1020" s="1583"/>
      <c r="AW1020" s="1583"/>
      <c r="AX1020" s="1583"/>
      <c r="AY1020" s="1583"/>
      <c r="CR1020" s="25"/>
    </row>
    <row r="1021" spans="1:96" ht="12.75" customHeight="1">
      <c r="A1021" s="51"/>
      <c r="B1021" s="110"/>
      <c r="C1021" s="111"/>
      <c r="D1021" s="2434" t="s">
        <v>1544</v>
      </c>
      <c r="E1021" s="2435"/>
      <c r="F1021" s="2435"/>
      <c r="G1021" s="2435"/>
      <c r="H1021" s="2435"/>
      <c r="I1021" s="2435"/>
      <c r="J1021" s="2435"/>
      <c r="K1021" s="2435"/>
      <c r="L1021" s="2435"/>
      <c r="M1021" s="2435"/>
      <c r="N1021" s="2435"/>
      <c r="O1021" s="2435"/>
      <c r="P1021" s="2435"/>
      <c r="Q1021" s="2435"/>
      <c r="R1021" s="2435"/>
      <c r="S1021" s="2435"/>
      <c r="T1021" s="2435"/>
      <c r="U1021" s="2435"/>
      <c r="V1021" s="2435"/>
      <c r="W1021" s="2435"/>
      <c r="X1021" s="2435"/>
      <c r="Y1021" s="2435"/>
      <c r="Z1021" s="2435"/>
      <c r="AA1021" s="2435"/>
      <c r="AB1021" s="2435"/>
      <c r="AC1021" s="2435"/>
      <c r="AD1021" s="2435"/>
      <c r="AE1021" s="2436"/>
      <c r="AF1021" s="110"/>
      <c r="AG1021" s="112"/>
      <c r="AH1021" s="112"/>
      <c r="AI1021" s="121"/>
      <c r="AJ1021" s="2471"/>
      <c r="AK1021" s="2142"/>
      <c r="AL1021" s="2142"/>
      <c r="AM1021" s="2142"/>
      <c r="AN1021" s="2142"/>
      <c r="AO1021" s="2142"/>
      <c r="AP1021" s="2142"/>
      <c r="AQ1021" s="2472"/>
      <c r="AR1021" s="1583"/>
      <c r="AS1021" s="1583"/>
      <c r="AT1021" s="1583"/>
      <c r="AU1021" s="1583"/>
      <c r="AV1021" s="1583"/>
      <c r="AW1021" s="1583"/>
      <c r="AX1021" s="1583"/>
      <c r="AY1021" s="1583"/>
    </row>
    <row r="1022" spans="1:96" ht="12.75" customHeight="1">
      <c r="A1022" s="51"/>
      <c r="B1022" s="110"/>
      <c r="C1022" s="111"/>
      <c r="D1022" s="2434"/>
      <c r="E1022" s="2435"/>
      <c r="F1022" s="2435"/>
      <c r="G1022" s="2435"/>
      <c r="H1022" s="2435"/>
      <c r="I1022" s="2435"/>
      <c r="J1022" s="2435"/>
      <c r="K1022" s="2435"/>
      <c r="L1022" s="2435"/>
      <c r="M1022" s="2435"/>
      <c r="N1022" s="2435"/>
      <c r="O1022" s="2435"/>
      <c r="P1022" s="2435"/>
      <c r="Q1022" s="2435"/>
      <c r="R1022" s="2435"/>
      <c r="S1022" s="2435"/>
      <c r="T1022" s="2435"/>
      <c r="U1022" s="2435"/>
      <c r="V1022" s="2435"/>
      <c r="W1022" s="2435"/>
      <c r="X1022" s="2435"/>
      <c r="Y1022" s="2435"/>
      <c r="Z1022" s="2435"/>
      <c r="AA1022" s="2435"/>
      <c r="AB1022" s="2435"/>
      <c r="AC1022" s="2435"/>
      <c r="AD1022" s="2435"/>
      <c r="AE1022" s="2436"/>
      <c r="AF1022" s="110"/>
      <c r="AG1022" s="112"/>
      <c r="AH1022" s="112"/>
      <c r="AI1022" s="121"/>
      <c r="AJ1022" s="2471"/>
      <c r="AK1022" s="2142"/>
      <c r="AL1022" s="2142"/>
      <c r="AM1022" s="2142"/>
      <c r="AN1022" s="2142"/>
      <c r="AO1022" s="2142"/>
      <c r="AP1022" s="2142"/>
      <c r="AQ1022" s="2472"/>
      <c r="AR1022" s="1583"/>
      <c r="AS1022" s="1583"/>
      <c r="AT1022" s="1583"/>
      <c r="AU1022" s="1583"/>
      <c r="AV1022" s="1583"/>
      <c r="AW1022" s="1583"/>
      <c r="AX1022" s="1583"/>
      <c r="AY1022" s="1583"/>
    </row>
    <row r="1023" spans="1:96" s="682" customFormat="1" ht="12.75" customHeight="1">
      <c r="A1023" s="51"/>
      <c r="B1023" s="110"/>
      <c r="C1023" s="111"/>
      <c r="D1023" s="2447"/>
      <c r="E1023" s="2448"/>
      <c r="F1023" s="2448"/>
      <c r="G1023" s="2448"/>
      <c r="H1023" s="2448"/>
      <c r="I1023" s="2448"/>
      <c r="J1023" s="2448"/>
      <c r="K1023" s="2448"/>
      <c r="L1023" s="2448"/>
      <c r="M1023" s="2448"/>
      <c r="N1023" s="2448"/>
      <c r="O1023" s="2448"/>
      <c r="P1023" s="2448"/>
      <c r="Q1023" s="2448"/>
      <c r="R1023" s="2448"/>
      <c r="S1023" s="2448"/>
      <c r="T1023" s="2448"/>
      <c r="U1023" s="2448"/>
      <c r="V1023" s="2448"/>
      <c r="W1023" s="2448"/>
      <c r="X1023" s="2448"/>
      <c r="Y1023" s="2448"/>
      <c r="Z1023" s="2448"/>
      <c r="AA1023" s="2448"/>
      <c r="AB1023" s="2448"/>
      <c r="AC1023" s="2448"/>
      <c r="AD1023" s="2448"/>
      <c r="AE1023" s="2449"/>
      <c r="AF1023" s="110"/>
      <c r="AG1023" s="112"/>
      <c r="AH1023" s="112"/>
      <c r="AI1023" s="121"/>
      <c r="AJ1023" s="2473"/>
      <c r="AK1023" s="2474"/>
      <c r="AL1023" s="2474"/>
      <c r="AM1023" s="2474"/>
      <c r="AN1023" s="2474"/>
      <c r="AO1023" s="2474"/>
      <c r="AP1023" s="2474"/>
      <c r="AQ1023" s="2475"/>
      <c r="AR1023" s="1583"/>
      <c r="AS1023" s="1583"/>
      <c r="AT1023" s="1583"/>
      <c r="AU1023" s="1583"/>
      <c r="AV1023" s="1583"/>
      <c r="AW1023" s="1583"/>
      <c r="AX1023" s="1583"/>
      <c r="AY1023" s="1583"/>
      <c r="CR1023" s="25"/>
    </row>
    <row r="1024" spans="1:96" ht="12.75" customHeight="1">
      <c r="A1024" s="51"/>
      <c r="B1024" s="117"/>
      <c r="C1024" s="198" t="s">
        <v>2173</v>
      </c>
      <c r="D1024" s="2479" t="s">
        <v>2394</v>
      </c>
      <c r="E1024" s="2480"/>
      <c r="F1024" s="2480"/>
      <c r="G1024" s="2480"/>
      <c r="H1024" s="2480"/>
      <c r="I1024" s="2480"/>
      <c r="J1024" s="2480"/>
      <c r="K1024" s="2480"/>
      <c r="L1024" s="2480"/>
      <c r="M1024" s="2480"/>
      <c r="N1024" s="2480"/>
      <c r="O1024" s="2480"/>
      <c r="P1024" s="2480"/>
      <c r="Q1024" s="2480"/>
      <c r="R1024" s="2480"/>
      <c r="S1024" s="2480"/>
      <c r="T1024" s="2480"/>
      <c r="U1024" s="2480"/>
      <c r="V1024" s="2480"/>
      <c r="W1024" s="2480"/>
      <c r="X1024" s="2480"/>
      <c r="Y1024" s="2480"/>
      <c r="Z1024" s="2480"/>
      <c r="AA1024" s="2480"/>
      <c r="AB1024" s="2480"/>
      <c r="AC1024" s="2480"/>
      <c r="AD1024" s="2480"/>
      <c r="AE1024" s="2481"/>
      <c r="AF1024" s="117"/>
      <c r="AG1024" s="2441" t="str">
        <f>IF(X1027&gt;0,"Yes","No")</f>
        <v>Yes</v>
      </c>
      <c r="AH1024" s="2442"/>
      <c r="AI1024" s="125"/>
      <c r="AJ1024" s="2450">
        <f>IF((X1027=0),0,BA989*AJ975)</f>
        <v>3479446.3200000003</v>
      </c>
      <c r="AK1024" s="2451"/>
      <c r="AL1024" s="2451"/>
      <c r="AM1024" s="2451"/>
      <c r="AN1024" s="2451"/>
      <c r="AO1024" s="2451"/>
      <c r="AP1024" s="2451"/>
      <c r="AQ1024" s="2452"/>
      <c r="AR1024" s="1583"/>
      <c r="AS1024" s="1583"/>
      <c r="AT1024" s="1583"/>
      <c r="AU1024" s="1583"/>
      <c r="AV1024" s="1583"/>
      <c r="AW1024" s="1583"/>
      <c r="AX1024" s="1583"/>
      <c r="AY1024" s="1583"/>
    </row>
    <row r="1025" spans="1:96" ht="12.75" customHeight="1">
      <c r="A1025" s="51"/>
      <c r="B1025" s="110"/>
      <c r="C1025" s="702"/>
      <c r="D1025" s="2434" t="s">
        <v>1546</v>
      </c>
      <c r="E1025" s="2435"/>
      <c r="F1025" s="2435"/>
      <c r="G1025" s="2435"/>
      <c r="H1025" s="2435"/>
      <c r="I1025" s="2435"/>
      <c r="J1025" s="2435"/>
      <c r="K1025" s="2435"/>
      <c r="L1025" s="2435"/>
      <c r="M1025" s="2435"/>
      <c r="N1025" s="2435"/>
      <c r="O1025" s="2435"/>
      <c r="P1025" s="2435"/>
      <c r="Q1025" s="2435"/>
      <c r="R1025" s="2435"/>
      <c r="S1025" s="2435"/>
      <c r="T1025" s="2435"/>
      <c r="U1025" s="2435"/>
      <c r="V1025" s="2435"/>
      <c r="W1025" s="2435"/>
      <c r="X1025" s="2435"/>
      <c r="Y1025" s="2435"/>
      <c r="Z1025" s="2435"/>
      <c r="AA1025" s="2435"/>
      <c r="AB1025" s="2435"/>
      <c r="AC1025" s="2435"/>
      <c r="AD1025" s="2435"/>
      <c r="AE1025" s="2436"/>
      <c r="AF1025" s="110"/>
      <c r="AG1025" s="703"/>
      <c r="AH1025" s="703"/>
      <c r="AI1025" s="121"/>
      <c r="AJ1025" s="2453"/>
      <c r="AK1025" s="2454"/>
      <c r="AL1025" s="2454"/>
      <c r="AM1025" s="2454"/>
      <c r="AN1025" s="2454"/>
      <c r="AO1025" s="2454"/>
      <c r="AP1025" s="2454"/>
      <c r="AQ1025" s="2455"/>
      <c r="AR1025" s="1583"/>
      <c r="AS1025" s="1583"/>
      <c r="AT1025" s="1583"/>
      <c r="AU1025" s="1583"/>
      <c r="AV1025" s="1583"/>
      <c r="AW1025" s="1583"/>
      <c r="AX1025" s="1583"/>
      <c r="AY1025" s="1583"/>
    </row>
    <row r="1026" spans="1:96" ht="12.75" customHeight="1">
      <c r="A1026" s="51"/>
      <c r="B1026" s="110"/>
      <c r="C1026" s="702"/>
      <c r="D1026" s="2434"/>
      <c r="E1026" s="2435"/>
      <c r="F1026" s="2435"/>
      <c r="G1026" s="2435"/>
      <c r="H1026" s="2435"/>
      <c r="I1026" s="2435"/>
      <c r="J1026" s="2435"/>
      <c r="K1026" s="2435"/>
      <c r="L1026" s="2435"/>
      <c r="M1026" s="2435"/>
      <c r="N1026" s="2435"/>
      <c r="O1026" s="2435"/>
      <c r="P1026" s="2435"/>
      <c r="Q1026" s="2435"/>
      <c r="R1026" s="2435"/>
      <c r="S1026" s="2435"/>
      <c r="T1026" s="2435"/>
      <c r="U1026" s="2435"/>
      <c r="V1026" s="2435"/>
      <c r="W1026" s="2435"/>
      <c r="X1026" s="2435"/>
      <c r="Y1026" s="2435"/>
      <c r="Z1026" s="2435"/>
      <c r="AA1026" s="2435"/>
      <c r="AB1026" s="2435"/>
      <c r="AC1026" s="2435"/>
      <c r="AD1026" s="2435"/>
      <c r="AE1026" s="2436"/>
      <c r="AF1026" s="110"/>
      <c r="AG1026" s="703"/>
      <c r="AH1026" s="703"/>
      <c r="AI1026" s="121"/>
      <c r="AJ1026" s="2453"/>
      <c r="AK1026" s="2454"/>
      <c r="AL1026" s="2454"/>
      <c r="AM1026" s="2454"/>
      <c r="AN1026" s="2454"/>
      <c r="AO1026" s="2454"/>
      <c r="AP1026" s="2454"/>
      <c r="AQ1026" s="2455"/>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39">
        <f>BA987</f>
        <v>67</v>
      </c>
      <c r="J1027" s="2440"/>
      <c r="K1027" s="11"/>
      <c r="L1027" s="200"/>
      <c r="M1027" s="200"/>
      <c r="N1027" s="200"/>
      <c r="O1027" s="200"/>
      <c r="P1027" s="200"/>
      <c r="Q1027" s="200"/>
      <c r="R1027" s="200"/>
      <c r="S1027" s="200"/>
      <c r="T1027" s="200"/>
      <c r="U1027" s="200"/>
      <c r="V1027" s="201" t="s">
        <v>1052</v>
      </c>
      <c r="W1027" s="80"/>
      <c r="X1027" s="2437">
        <f>BG635</f>
        <v>10</v>
      </c>
      <c r="Y1027" s="2438"/>
      <c r="Z1027" s="80"/>
      <c r="AA1027" s="80"/>
      <c r="AB1027" s="80"/>
      <c r="AC1027" s="80"/>
      <c r="AD1027" s="80"/>
      <c r="AE1027" s="81"/>
      <c r="AF1027" s="1622"/>
      <c r="AG1027" s="1623"/>
      <c r="AH1027" s="1623"/>
      <c r="AI1027" s="1624"/>
      <c r="AJ1027" s="2456"/>
      <c r="AK1027" s="2457"/>
      <c r="AL1027" s="2457"/>
      <c r="AM1027" s="2457"/>
      <c r="AN1027" s="2457"/>
      <c r="AO1027" s="2457"/>
      <c r="AP1027" s="2457"/>
      <c r="AQ1027" s="2458"/>
      <c r="AR1027" s="1583"/>
      <c r="AS1027" s="1583"/>
      <c r="AT1027" s="1583"/>
      <c r="AU1027" s="1583"/>
      <c r="AV1027" s="1583"/>
      <c r="AW1027" s="1583"/>
      <c r="AX1027" s="1583"/>
      <c r="AY1027" s="1583"/>
      <c r="CR1027" s="25"/>
    </row>
    <row r="1028" spans="1:96" ht="12.75" customHeight="1">
      <c r="A1028" s="51"/>
      <c r="B1028" s="117"/>
      <c r="C1028" s="198" t="s">
        <v>2174</v>
      </c>
      <c r="D1028" s="2431" t="s">
        <v>2395</v>
      </c>
      <c r="E1028" s="2432"/>
      <c r="F1028" s="2432"/>
      <c r="G1028" s="2432"/>
      <c r="H1028" s="2432"/>
      <c r="I1028" s="2432"/>
      <c r="J1028" s="2432"/>
      <c r="K1028" s="2432"/>
      <c r="L1028" s="2432"/>
      <c r="M1028" s="2432"/>
      <c r="N1028" s="2432"/>
      <c r="O1028" s="2432"/>
      <c r="P1028" s="2432"/>
      <c r="Q1028" s="2432"/>
      <c r="R1028" s="2432"/>
      <c r="S1028" s="2432"/>
      <c r="T1028" s="2432"/>
      <c r="U1028" s="2432"/>
      <c r="V1028" s="2432"/>
      <c r="W1028" s="2432"/>
      <c r="X1028" s="2432"/>
      <c r="Y1028" s="2432"/>
      <c r="Z1028" s="2432"/>
      <c r="AA1028" s="2432"/>
      <c r="AB1028" s="2432"/>
      <c r="AC1028" s="2432"/>
      <c r="AD1028" s="2432"/>
      <c r="AE1028" s="2433"/>
      <c r="AF1028" s="110"/>
      <c r="AG1028" s="2441" t="str">
        <f>IF(X1031&gt;0,"Yes","No")</f>
        <v>Yes</v>
      </c>
      <c r="AH1028" s="2442"/>
      <c r="AI1028" s="121"/>
      <c r="AJ1028" s="2450">
        <f>IF((X1031=0),0,(2*BA990)*AJ975)</f>
        <v>24853188</v>
      </c>
      <c r="AK1028" s="2451"/>
      <c r="AL1028" s="2451"/>
      <c r="AM1028" s="2451"/>
      <c r="AN1028" s="2451"/>
      <c r="AO1028" s="2451"/>
      <c r="AP1028" s="2451"/>
      <c r="AQ1028" s="2452"/>
      <c r="AR1028" s="1583"/>
      <c r="AS1028" s="1583"/>
      <c r="AT1028" s="1583"/>
      <c r="AU1028" s="1583"/>
      <c r="AV1028" s="1583"/>
      <c r="AW1028" s="1583"/>
      <c r="AX1028" s="1583"/>
      <c r="AY1028" s="1583"/>
    </row>
    <row r="1029" spans="1:96" ht="12.75" customHeight="1">
      <c r="A1029" s="51"/>
      <c r="B1029" s="110"/>
      <c r="C1029" s="702"/>
      <c r="D1029" s="2434" t="s">
        <v>1545</v>
      </c>
      <c r="E1029" s="2435"/>
      <c r="F1029" s="2435"/>
      <c r="G1029" s="2435"/>
      <c r="H1029" s="2435"/>
      <c r="I1029" s="2435"/>
      <c r="J1029" s="2435"/>
      <c r="K1029" s="2435"/>
      <c r="L1029" s="2435"/>
      <c r="M1029" s="2435"/>
      <c r="N1029" s="2435"/>
      <c r="O1029" s="2435"/>
      <c r="P1029" s="2435"/>
      <c r="Q1029" s="2435"/>
      <c r="R1029" s="2435"/>
      <c r="S1029" s="2435"/>
      <c r="T1029" s="2435"/>
      <c r="U1029" s="2435"/>
      <c r="V1029" s="2435"/>
      <c r="W1029" s="2435"/>
      <c r="X1029" s="2435"/>
      <c r="Y1029" s="2435"/>
      <c r="Z1029" s="2435"/>
      <c r="AA1029" s="2435"/>
      <c r="AB1029" s="2435"/>
      <c r="AC1029" s="2435"/>
      <c r="AD1029" s="2435"/>
      <c r="AE1029" s="2436"/>
      <c r="AF1029" s="110"/>
      <c r="AG1029" s="703"/>
      <c r="AH1029" s="703"/>
      <c r="AI1029" s="121"/>
      <c r="AJ1029" s="2453"/>
      <c r="AK1029" s="2454"/>
      <c r="AL1029" s="2454"/>
      <c r="AM1029" s="2454"/>
      <c r="AN1029" s="2454"/>
      <c r="AO1029" s="2454"/>
      <c r="AP1029" s="2454"/>
      <c r="AQ1029" s="2455"/>
      <c r="AR1029" s="1583"/>
      <c r="AS1029" s="1583"/>
      <c r="AT1029" s="1583"/>
      <c r="AU1029" s="1583"/>
      <c r="AV1029" s="1583"/>
      <c r="AW1029" s="1583"/>
      <c r="AX1029" s="1583"/>
      <c r="AY1029" s="1583"/>
    </row>
    <row r="1030" spans="1:96" ht="12.75" customHeight="1">
      <c r="A1030" s="51"/>
      <c r="B1030" s="110"/>
      <c r="C1030" s="121"/>
      <c r="D1030" s="2434"/>
      <c r="E1030" s="2435"/>
      <c r="F1030" s="2435"/>
      <c r="G1030" s="2435"/>
      <c r="H1030" s="2435"/>
      <c r="I1030" s="2435"/>
      <c r="J1030" s="2435"/>
      <c r="K1030" s="2435"/>
      <c r="L1030" s="2435"/>
      <c r="M1030" s="2435"/>
      <c r="N1030" s="2435"/>
      <c r="O1030" s="2435"/>
      <c r="P1030" s="2435"/>
      <c r="Q1030" s="2435"/>
      <c r="R1030" s="2435"/>
      <c r="S1030" s="2435"/>
      <c r="T1030" s="2435"/>
      <c r="U1030" s="2435"/>
      <c r="V1030" s="2435"/>
      <c r="W1030" s="2435"/>
      <c r="X1030" s="2435"/>
      <c r="Y1030" s="2435"/>
      <c r="Z1030" s="2435"/>
      <c r="AA1030" s="2435"/>
      <c r="AB1030" s="2435"/>
      <c r="AC1030" s="2435"/>
      <c r="AD1030" s="2435"/>
      <c r="AE1030" s="2436"/>
      <c r="AF1030" s="1619"/>
      <c r="AG1030" s="1620"/>
      <c r="AH1030" s="1620"/>
      <c r="AI1030" s="1621"/>
      <c r="AJ1030" s="2453"/>
      <c r="AK1030" s="2454"/>
      <c r="AL1030" s="2454"/>
      <c r="AM1030" s="2454"/>
      <c r="AN1030" s="2454"/>
      <c r="AO1030" s="2454"/>
      <c r="AP1030" s="2454"/>
      <c r="AQ1030" s="2455"/>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39">
        <f>BA987</f>
        <v>67</v>
      </c>
      <c r="J1031" s="2440"/>
      <c r="K1031" s="51"/>
      <c r="L1031" s="200"/>
      <c r="M1031" s="200"/>
      <c r="N1031" s="200"/>
      <c r="O1031" s="200"/>
      <c r="P1031" s="200"/>
      <c r="Q1031" s="200"/>
      <c r="R1031" s="200"/>
      <c r="S1031" s="200"/>
      <c r="T1031" s="200"/>
      <c r="U1031" s="200"/>
      <c r="V1031" s="201" t="s">
        <v>1053</v>
      </c>
      <c r="X1031" s="2437">
        <f>BK635</f>
        <v>34</v>
      </c>
      <c r="Y1031" s="2438"/>
      <c r="AF1031" s="1622"/>
      <c r="AG1031" s="1623"/>
      <c r="AH1031" s="1623"/>
      <c r="AI1031" s="1624"/>
      <c r="AJ1031" s="2456"/>
      <c r="AK1031" s="2457"/>
      <c r="AL1031" s="2457"/>
      <c r="AM1031" s="2457"/>
      <c r="AN1031" s="2457"/>
      <c r="AO1031" s="2457"/>
      <c r="AP1031" s="2457"/>
      <c r="AQ1031" s="2458"/>
      <c r="AR1031" s="1583"/>
      <c r="AS1031" s="1583"/>
      <c r="AT1031" s="1583"/>
      <c r="AU1031" s="1583"/>
      <c r="AV1031" s="1583"/>
      <c r="AW1031" s="1583"/>
      <c r="AX1031" s="1583"/>
      <c r="AY1031" s="1583"/>
      <c r="CR1031" s="25"/>
    </row>
    <row r="1032" spans="1:96" ht="12.75" customHeight="1">
      <c r="A1032" s="51"/>
      <c r="B1032" s="158"/>
      <c r="C1032" s="159"/>
      <c r="D1032" s="2429" t="s">
        <v>546</v>
      </c>
      <c r="E1032" s="2429"/>
      <c r="F1032" s="2429"/>
      <c r="G1032" s="2429"/>
      <c r="H1032" s="2429"/>
      <c r="I1032" s="2429"/>
      <c r="J1032" s="2429"/>
      <c r="K1032" s="2429"/>
      <c r="L1032" s="2429"/>
      <c r="M1032" s="2429"/>
      <c r="N1032" s="2429"/>
      <c r="O1032" s="2429"/>
      <c r="P1032" s="2429"/>
      <c r="Q1032" s="2429"/>
      <c r="R1032" s="2429"/>
      <c r="S1032" s="2429"/>
      <c r="T1032" s="2429"/>
      <c r="U1032" s="2429"/>
      <c r="V1032" s="2429"/>
      <c r="W1032" s="2429"/>
      <c r="X1032" s="2429"/>
      <c r="Y1032" s="2429"/>
      <c r="Z1032" s="2429"/>
      <c r="AA1032" s="2429"/>
      <c r="AB1032" s="2429"/>
      <c r="AC1032" s="2429"/>
      <c r="AD1032" s="2429"/>
      <c r="AE1032" s="2429"/>
      <c r="AF1032" s="2429"/>
      <c r="AG1032" s="2429"/>
      <c r="AH1032" s="2429"/>
      <c r="AI1032" s="2430"/>
      <c r="AJ1032" s="2459">
        <f>SUM(AJ975:AQ1031)</f>
        <v>61218690.980000004</v>
      </c>
      <c r="AK1032" s="2460"/>
      <c r="AL1032" s="2460"/>
      <c r="AM1032" s="2460"/>
      <c r="AN1032" s="2460"/>
      <c r="AO1032" s="2460"/>
      <c r="AP1032" s="2460"/>
      <c r="AQ1032" s="2461"/>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3" t="s">
        <v>1932</v>
      </c>
      <c r="C1034" s="2103"/>
      <c r="D1034" s="2103"/>
      <c r="E1034" s="2103"/>
      <c r="F1034" s="2103"/>
      <c r="G1034" s="2103"/>
      <c r="H1034" s="2103"/>
      <c r="I1034" s="2103"/>
      <c r="J1034" s="2103"/>
      <c r="K1034" s="2103"/>
      <c r="L1034" s="2103"/>
      <c r="M1034" s="2103"/>
      <c r="N1034" s="2103"/>
      <c r="O1034" s="2103"/>
      <c r="P1034" s="2103"/>
      <c r="Q1034" s="2103"/>
      <c r="R1034" s="2103"/>
      <c r="S1034" s="2103"/>
      <c r="T1034" s="2103"/>
      <c r="U1034" s="2103"/>
      <c r="V1034" s="2103"/>
      <c r="W1034" s="2103"/>
      <c r="X1034" s="2103"/>
      <c r="Y1034" s="210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5"/>
      <c r="Y1035" s="2385"/>
      <c r="Z1035" s="2385"/>
      <c r="AA1035" s="2385"/>
      <c r="AB1035" s="2385"/>
      <c r="AC1035" s="2385"/>
      <c r="AD1035" s="2122">
        <f>R971</f>
        <v>422400</v>
      </c>
      <c r="AE1035" s="2123"/>
      <c r="AF1035" s="2123"/>
      <c r="AG1035" s="2123"/>
      <c r="AH1035" s="2123"/>
      <c r="AI1035" s="2123"/>
      <c r="AJ1035" s="2123"/>
      <c r="AK1035" s="212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6"/>
      <c r="Y1036" s="2386"/>
      <c r="Z1036" s="2386"/>
      <c r="AA1036" s="2386"/>
      <c r="AB1036" s="2386"/>
      <c r="AC1036" s="2386"/>
      <c r="AD1036" s="2142">
        <f>MEDIAN((BR809:BR866))</f>
        <v>364800</v>
      </c>
      <c r="AE1036" s="2142"/>
      <c r="AF1036" s="2142"/>
      <c r="AG1036" s="2142"/>
      <c r="AH1036" s="2142"/>
      <c r="AI1036" s="2142"/>
      <c r="AJ1036" s="2142"/>
      <c r="AK1036" s="2142"/>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4" t="s">
        <v>1934</v>
      </c>
      <c r="C1037" s="2124"/>
      <c r="D1037" s="2124"/>
      <c r="E1037" s="2124"/>
      <c r="F1037" s="2124"/>
      <c r="G1037" s="2124"/>
      <c r="H1037" s="2124"/>
      <c r="I1037" s="2124"/>
      <c r="J1037" s="2124"/>
      <c r="K1037" s="2124"/>
      <c r="L1037" s="2124"/>
      <c r="M1037" s="2124"/>
      <c r="N1037" s="2124"/>
      <c r="O1037" s="2124"/>
      <c r="P1037" s="2124"/>
      <c r="Q1037" s="2124"/>
      <c r="R1037" s="2124"/>
      <c r="S1037" s="2124"/>
      <c r="T1037" s="2124"/>
      <c r="U1037" s="2124"/>
      <c r="V1037" s="2124"/>
      <c r="W1037" s="2124"/>
      <c r="X1037" s="2124"/>
      <c r="Y1037" s="2124"/>
      <c r="Z1037" s="1416"/>
      <c r="AA1037" s="1416"/>
      <c r="AB1037" s="1416"/>
      <c r="AC1037" s="1416"/>
      <c r="AD1037" s="2119">
        <f>IF(((AD1035-AD1036)/AD1036)&gt;0.3,0.3,((AD1035-AD1036)/AD1036))</f>
        <v>0.15789473684210525</v>
      </c>
      <c r="AE1037" s="2120"/>
      <c r="AF1037" s="2120"/>
      <c r="AG1037" s="2120"/>
      <c r="AH1037" s="2120"/>
      <c r="AI1037" s="2120"/>
      <c r="AJ1037" s="2120"/>
      <c r="AK1037" s="212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3">
        <f>IF(ISNA(IF((AJ999&gt;(AJ975*0.15)),"(f) cannot be greater than 15% of unadjusted eligible basis.",0)),"",(IF((AJ999&gt;(AJ975*0.15)),"(f) cannot be greater than 15% of unadjusted eligible basis.",0)))</f>
        <v>0</v>
      </c>
      <c r="C1039" s="2383"/>
      <c r="D1039" s="2383"/>
      <c r="E1039" s="2383"/>
      <c r="F1039" s="2383"/>
      <c r="G1039" s="2383"/>
      <c r="H1039" s="2383"/>
      <c r="I1039" s="2383"/>
      <c r="J1039" s="2383"/>
      <c r="K1039" s="2383"/>
      <c r="L1039" s="2383"/>
      <c r="M1039" s="2383"/>
      <c r="N1039" s="2383"/>
      <c r="O1039" s="2383"/>
      <c r="P1039" s="2383"/>
      <c r="Q1039" s="2383"/>
      <c r="R1039" s="2383"/>
      <c r="S1039" s="2383"/>
      <c r="T1039" s="2383"/>
      <c r="U1039" s="2383"/>
      <c r="V1039" s="2383"/>
      <c r="W1039" s="2383"/>
      <c r="X1039" s="2383"/>
      <c r="Y1039" s="2383"/>
      <c r="Z1039" s="2383"/>
      <c r="AA1039" s="2383"/>
      <c r="AB1039" s="2383"/>
      <c r="AC1039" s="2383"/>
      <c r="AD1039" s="2383"/>
      <c r="AE1039" s="2383"/>
      <c r="AF1039" s="2383"/>
      <c r="AG1039" s="2383"/>
      <c r="AH1039" s="2383"/>
      <c r="AI1039" s="2383"/>
      <c r="AJ1039" s="2383"/>
      <c r="AK1039" s="238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0" t="s">
        <v>852</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880" t="s">
        <v>1223</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880" t="s">
        <v>1222</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35" t="s">
        <v>626</v>
      </c>
      <c r="B1056" s="2035"/>
      <c r="C1056" s="13">
        <v>3</v>
      </c>
      <c r="D1056" s="1880" t="s">
        <v>1528</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9"/>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9"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35" t="s">
        <v>626</v>
      </c>
      <c r="B1063" s="2035"/>
      <c r="C1063" s="13">
        <v>4</v>
      </c>
      <c r="D1063" s="1880" t="s">
        <v>1208</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2" customFormat="1" ht="12.6" customHeight="1">
      <c r="A1066" s="2035" t="s">
        <v>626</v>
      </c>
      <c r="B1066" s="2035"/>
      <c r="C1066" s="13">
        <v>5</v>
      </c>
      <c r="D1066" s="1880" t="s">
        <v>1417</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2"/>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35" t="s">
        <v>626</v>
      </c>
      <c r="B1071" s="2035"/>
      <c r="C1071" s="13">
        <v>6</v>
      </c>
      <c r="D1071" s="1880" t="s">
        <v>1209</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35" t="s">
        <v>626</v>
      </c>
      <c r="B1074" s="2035"/>
      <c r="C1074" s="318">
        <v>7</v>
      </c>
      <c r="D1074" s="1880" t="s">
        <v>1211</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2" customFormat="1" ht="12.6"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384" t="s">
        <v>2169</v>
      </c>
      <c r="E1078" s="2384"/>
      <c r="F1078" s="2384"/>
      <c r="G1078" s="2384"/>
      <c r="H1078" s="2384"/>
      <c r="I1078" s="2384"/>
      <c r="J1078" s="2384"/>
      <c r="K1078" s="2384"/>
      <c r="L1078" s="2384"/>
      <c r="M1078" s="2384"/>
      <c r="N1078" s="2384"/>
      <c r="O1078" s="2384"/>
      <c r="P1078" s="2384"/>
      <c r="Q1078" s="2384"/>
      <c r="R1078" s="2384"/>
      <c r="S1078" s="2384"/>
      <c r="T1078" s="2384"/>
      <c r="U1078" s="2384"/>
      <c r="V1078" s="2384"/>
      <c r="W1078" s="2384"/>
      <c r="X1078" s="2384"/>
      <c r="Y1078" s="2384"/>
      <c r="Z1078" s="2384"/>
      <c r="AA1078" s="2384"/>
      <c r="AB1078" s="2384"/>
      <c r="AC1078" s="2384"/>
      <c r="AD1078" s="2384"/>
      <c r="AE1078" s="2384"/>
      <c r="AF1078" s="2384"/>
      <c r="AG1078" s="2384"/>
      <c r="AH1078" s="2384"/>
      <c r="AI1078" s="2384"/>
      <c r="AJ1078" s="2384"/>
      <c r="AK1078" s="2384"/>
    </row>
    <row r="1079" spans="1:96" ht="12.6" customHeight="1">
      <c r="A1079" s="235"/>
      <c r="B1079" s="235"/>
      <c r="C1079" s="318"/>
      <c r="D1079" s="2384"/>
      <c r="E1079" s="2384"/>
      <c r="F1079" s="2384"/>
      <c r="G1079" s="2384"/>
      <c r="H1079" s="2384"/>
      <c r="I1079" s="2384"/>
      <c r="J1079" s="2384"/>
      <c r="K1079" s="2384"/>
      <c r="L1079" s="2384"/>
      <c r="M1079" s="2384"/>
      <c r="N1079" s="2384"/>
      <c r="O1079" s="2384"/>
      <c r="P1079" s="2384"/>
      <c r="Q1079" s="2384"/>
      <c r="R1079" s="2384"/>
      <c r="S1079" s="2384"/>
      <c r="T1079" s="2384"/>
      <c r="U1079" s="2384"/>
      <c r="V1079" s="2384"/>
      <c r="W1079" s="2384"/>
      <c r="X1079" s="2384"/>
      <c r="Y1079" s="2384"/>
      <c r="Z1079" s="2384"/>
      <c r="AA1079" s="2384"/>
      <c r="AB1079" s="2384"/>
      <c r="AC1079" s="2384"/>
      <c r="AD1079" s="2384"/>
      <c r="AE1079" s="2384"/>
      <c r="AF1079" s="2384"/>
      <c r="AG1079" s="2384"/>
      <c r="AH1079" s="2384"/>
      <c r="AI1079" s="2384"/>
      <c r="AJ1079" s="2384"/>
      <c r="AK1079" s="2384"/>
    </row>
    <row r="1080" spans="1:96" ht="12.6" customHeight="1">
      <c r="A1080" s="235"/>
      <c r="B1080" s="235"/>
      <c r="C1080" s="318"/>
      <c r="D1080" s="2384"/>
      <c r="E1080" s="2384"/>
      <c r="F1080" s="2384"/>
      <c r="G1080" s="2384"/>
      <c r="H1080" s="2384"/>
      <c r="I1080" s="2384"/>
      <c r="J1080" s="2384"/>
      <c r="K1080" s="2384"/>
      <c r="L1080" s="2384"/>
      <c r="M1080" s="2384"/>
      <c r="N1080" s="2384"/>
      <c r="O1080" s="2384"/>
      <c r="P1080" s="2384"/>
      <c r="Q1080" s="2384"/>
      <c r="R1080" s="2384"/>
      <c r="S1080" s="2384"/>
      <c r="T1080" s="2384"/>
      <c r="U1080" s="2384"/>
      <c r="V1080" s="2384"/>
      <c r="W1080" s="2384"/>
      <c r="X1080" s="2384"/>
      <c r="Y1080" s="2384"/>
      <c r="Z1080" s="2384"/>
      <c r="AA1080" s="2384"/>
      <c r="AB1080" s="2384"/>
      <c r="AC1080" s="2384"/>
      <c r="AD1080" s="2384"/>
      <c r="AE1080" s="2384"/>
      <c r="AF1080" s="2384"/>
      <c r="AG1080" s="2384"/>
      <c r="AH1080" s="2384"/>
      <c r="AI1080" s="2384"/>
      <c r="AJ1080" s="2384"/>
      <c r="AK1080" s="2384"/>
      <c r="AL1080" s="682"/>
    </row>
    <row r="1081" spans="1:96" ht="12" customHeight="1">
      <c r="A1081" s="62"/>
      <c r="B1081" s="66"/>
      <c r="C1081" s="318"/>
      <c r="D1081" s="2384"/>
      <c r="E1081" s="2384"/>
      <c r="F1081" s="2384"/>
      <c r="G1081" s="2384"/>
      <c r="H1081" s="2384"/>
      <c r="I1081" s="2384"/>
      <c r="J1081" s="2384"/>
      <c r="K1081" s="2384"/>
      <c r="L1081" s="2384"/>
      <c r="M1081" s="2384"/>
      <c r="N1081" s="2384"/>
      <c r="O1081" s="2384"/>
      <c r="P1081" s="2384"/>
      <c r="Q1081" s="2384"/>
      <c r="R1081" s="2384"/>
      <c r="S1081" s="2384"/>
      <c r="T1081" s="2384"/>
      <c r="U1081" s="2384"/>
      <c r="V1081" s="2384"/>
      <c r="W1081" s="2384"/>
      <c r="X1081" s="2384"/>
      <c r="Y1081" s="2384"/>
      <c r="Z1081" s="2384"/>
      <c r="AA1081" s="2384"/>
      <c r="AB1081" s="2384"/>
      <c r="AC1081" s="2384"/>
      <c r="AD1081" s="2384"/>
      <c r="AE1081" s="2384"/>
      <c r="AF1081" s="2384"/>
      <c r="AG1081" s="2384"/>
      <c r="AH1081" s="2384"/>
      <c r="AI1081" s="2384"/>
      <c r="AJ1081" s="2384"/>
      <c r="AK1081" s="2384"/>
    </row>
    <row r="1082" spans="1:96" ht="12.6" customHeight="1">
      <c r="A1082" s="2035" t="s">
        <v>626</v>
      </c>
      <c r="B1082" s="2035"/>
      <c r="C1082" s="318">
        <v>9</v>
      </c>
      <c r="D1082" s="1880" t="s">
        <v>1210</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90" zoomScaleNormal="100" zoomScaleSheetLayoutView="90" workbookViewId="0">
      <selection activeCell="H93" sqref="H9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9" t="s">
        <v>656</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392</v>
      </c>
      <c r="D2" s="208" t="s">
        <v>391</v>
      </c>
      <c r="E2" s="208" t="s">
        <v>25</v>
      </c>
      <c r="F2" s="209" t="str">
        <f>Application!B637&amp;Application!C637</f>
        <v>1)Permanent Loan</v>
      </c>
      <c r="G2" s="209" t="str">
        <f>Application!B638&amp;Application!C638</f>
        <v>2)City of San Luis Obispo In-Lieu</v>
      </c>
      <c r="H2" s="209" t="str">
        <f>Application!B639&amp;Application!C639</f>
        <v>3)No Place Like Home</v>
      </c>
      <c r="I2" s="209" t="str">
        <f>Application!B640&amp;Application!C640</f>
        <v>4)County of San Luis Obispo HOME</v>
      </c>
      <c r="J2" s="209" t="str">
        <f>Application!B641&amp;Application!C641</f>
        <v>5)Deferred Developer Fee</v>
      </c>
      <c r="K2" s="209" t="str">
        <f>Application!B642&amp;Application!C642</f>
        <v>6)Accrued Interest on Soft Loan</v>
      </c>
      <c r="L2" s="209" t="str">
        <f>Application!B643&amp;Application!C643</f>
        <v>7)</v>
      </c>
      <c r="M2" s="209" t="str">
        <f>Application!B644&amp;Application!C644</f>
        <v>8)GP Capital</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f>[9]Costs!$C$11</f>
        <v>0</v>
      </c>
      <c r="D4" s="217"/>
      <c r="E4" s="217">
        <f>B4-SUM(F4:Q4)</f>
        <v>0</v>
      </c>
      <c r="F4" s="217"/>
      <c r="G4" s="217"/>
      <c r="H4" s="217"/>
      <c r="I4" s="217"/>
      <c r="J4" s="217"/>
      <c r="K4" s="217"/>
      <c r="L4" s="217">
        <f>[9]Summary!$B$15</f>
        <v>0</v>
      </c>
      <c r="M4" s="217"/>
      <c r="N4" s="217"/>
      <c r="O4" s="217"/>
      <c r="P4" s="217"/>
      <c r="Q4" s="217"/>
      <c r="R4" s="879">
        <f>SUM(E4:Q4)</f>
        <v>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25000</v>
      </c>
      <c r="C6" s="217">
        <f>[9]Costs!$C$14</f>
        <v>25000</v>
      </c>
      <c r="D6" s="217"/>
      <c r="E6" s="217">
        <f t="shared" si="0"/>
        <v>25000</v>
      </c>
      <c r="F6" s="217"/>
      <c r="G6" s="217"/>
      <c r="H6" s="217"/>
      <c r="I6" s="217"/>
      <c r="J6" s="217"/>
      <c r="K6" s="217"/>
      <c r="L6" s="217"/>
      <c r="M6" s="217"/>
      <c r="N6" s="217"/>
      <c r="O6" s="217"/>
      <c r="P6" s="217"/>
      <c r="Q6" s="217"/>
      <c r="R6" s="879">
        <f>SUM(E6:Q6)</f>
        <v>25000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25000</v>
      </c>
      <c r="C8" s="216">
        <f t="shared" ref="C8:Q8" si="1">SUM(C4:C7)</f>
        <v>25000</v>
      </c>
      <c r="D8" s="216">
        <f t="shared" si="1"/>
        <v>0</v>
      </c>
      <c r="E8" s="216">
        <f t="shared" si="1"/>
        <v>25000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25000</v>
      </c>
      <c r="S8" s="218"/>
      <c r="T8" s="218"/>
      <c r="U8" s="213"/>
    </row>
    <row r="9" spans="1:21" s="214" customFormat="1">
      <c r="A9" s="215" t="s">
        <v>629</v>
      </c>
      <c r="B9" s="216">
        <f>SUM(C9+D9)</f>
        <v>0</v>
      </c>
      <c r="C9" s="217"/>
      <c r="D9" s="217"/>
      <c r="E9" s="217">
        <f t="shared" ref="E9:E10" si="2">B9-SUM(F9:Q9)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c r="A12" s="219" t="s">
        <v>89</v>
      </c>
      <c r="B12" s="216">
        <f t="shared" ref="B12:Q12" si="4">SUM(B8+B11)</f>
        <v>25000</v>
      </c>
      <c r="C12" s="216">
        <f t="shared" si="4"/>
        <v>25000</v>
      </c>
      <c r="D12" s="216">
        <f t="shared" si="4"/>
        <v>0</v>
      </c>
      <c r="E12" s="216">
        <f t="shared" si="4"/>
        <v>25000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25000</v>
      </c>
      <c r="S12" s="218"/>
      <c r="T12" s="218"/>
      <c r="U12" s="213"/>
    </row>
    <row r="13" spans="1:21" s="214" customFormat="1">
      <c r="A13" s="449" t="s">
        <v>971</v>
      </c>
      <c r="B13" s="216">
        <f>SUM(C13+D13)</f>
        <v>0</v>
      </c>
      <c r="C13" s="217"/>
      <c r="D13" s="217"/>
      <c r="E13" s="217">
        <f t="shared" ref="E13:E15" si="5">B13-SUM(F13:Q13)</f>
        <v>0</v>
      </c>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1994</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9">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2550000</v>
      </c>
      <c r="C29" s="217">
        <f>[9]Costs!$C$27+[9]Costs!$C$12</f>
        <v>2550000</v>
      </c>
      <c r="D29" s="217"/>
      <c r="E29" s="217">
        <f t="shared" ref="E29:E37" si="10">B29-SUM(F29:Q29)</f>
        <v>2550000</v>
      </c>
      <c r="F29" s="217"/>
      <c r="G29" s="217"/>
      <c r="H29" s="217"/>
      <c r="I29" s="217"/>
      <c r="J29" s="217"/>
      <c r="K29" s="217"/>
      <c r="L29" s="217"/>
      <c r="M29" s="217"/>
      <c r="N29" s="217"/>
      <c r="O29" s="217"/>
      <c r="P29" s="217"/>
      <c r="Q29" s="217"/>
      <c r="R29" s="879">
        <f t="shared" ref="R29:R37" si="11">SUM(E29:Q29)</f>
        <v>2550000</v>
      </c>
      <c r="S29" s="217">
        <f>[9]Costs!$G$27</f>
        <v>2500000</v>
      </c>
      <c r="T29" s="217"/>
      <c r="U29" s="213"/>
    </row>
    <row r="30" spans="1:21" s="214" customFormat="1">
      <c r="A30" s="215" t="s">
        <v>634</v>
      </c>
      <c r="B30" s="216">
        <f t="shared" si="9"/>
        <v>16209901.495999999</v>
      </c>
      <c r="C30" s="217">
        <f>[9]Costs!$C$28+[9]Costs!$C$31</f>
        <v>16209901.495999999</v>
      </c>
      <c r="D30" s="217"/>
      <c r="E30" s="217">
        <f t="shared" si="10"/>
        <v>6838367.4959999993</v>
      </c>
      <c r="F30" s="217">
        <f>[9]Summary!$B$6</f>
        <v>1840000</v>
      </c>
      <c r="G30" s="217">
        <f>[9]Summary!$B$9</f>
        <v>700000</v>
      </c>
      <c r="H30" s="217">
        <f>[9]Summary!$B$10</f>
        <v>6431434</v>
      </c>
      <c r="I30" s="217">
        <f>[9]Summary!$B$11</f>
        <v>400000</v>
      </c>
      <c r="J30" s="217"/>
      <c r="K30" s="217"/>
      <c r="L30" s="217"/>
      <c r="M30" s="217">
        <f>[9]Summary!$B$16</f>
        <v>100</v>
      </c>
      <c r="N30" s="217"/>
      <c r="O30" s="217"/>
      <c r="P30" s="217"/>
      <c r="Q30" s="217"/>
      <c r="R30" s="879">
        <f t="shared" si="11"/>
        <v>16209901.495999999</v>
      </c>
      <c r="S30" s="217">
        <f>R30</f>
        <v>16209901.495999999</v>
      </c>
      <c r="T30" s="217"/>
      <c r="U30" s="213"/>
    </row>
    <row r="31" spans="1:21" s="214" customFormat="1">
      <c r="A31" s="215" t="s">
        <v>635</v>
      </c>
      <c r="B31" s="216">
        <f t="shared" si="9"/>
        <v>1239336.0000000002</v>
      </c>
      <c r="C31" s="217">
        <f>[9]Costs!$C$32</f>
        <v>1239336.0000000002</v>
      </c>
      <c r="D31" s="217"/>
      <c r="E31" s="217">
        <f t="shared" si="10"/>
        <v>1239336.0000000002</v>
      </c>
      <c r="F31" s="217"/>
      <c r="G31" s="217"/>
      <c r="H31" s="217"/>
      <c r="I31" s="217"/>
      <c r="J31" s="217"/>
      <c r="K31" s="217"/>
      <c r="L31" s="217"/>
      <c r="M31" s="217"/>
      <c r="N31" s="217"/>
      <c r="O31" s="217"/>
      <c r="P31" s="217"/>
      <c r="Q31" s="217"/>
      <c r="R31" s="879">
        <f t="shared" si="11"/>
        <v>1239336.0000000002</v>
      </c>
      <c r="S31" s="217">
        <f t="shared" ref="S31:S37" si="12">R31</f>
        <v>1239336.0000000002</v>
      </c>
      <c r="T31" s="217"/>
      <c r="U31" s="213"/>
    </row>
    <row r="32" spans="1:21" s="214" customFormat="1">
      <c r="A32" s="215" t="s">
        <v>142</v>
      </c>
      <c r="B32" s="216">
        <f t="shared" si="9"/>
        <v>578946.96</v>
      </c>
      <c r="C32" s="217">
        <f>[9]Costs!$C$33/2</f>
        <v>578946.96</v>
      </c>
      <c r="D32" s="217"/>
      <c r="E32" s="217">
        <f t="shared" si="10"/>
        <v>578946.96</v>
      </c>
      <c r="F32" s="217"/>
      <c r="G32" s="217"/>
      <c r="H32" s="217"/>
      <c r="I32" s="217"/>
      <c r="J32" s="217"/>
      <c r="K32" s="217"/>
      <c r="L32" s="217"/>
      <c r="M32" s="217"/>
      <c r="N32" s="217"/>
      <c r="O32" s="217"/>
      <c r="P32" s="217"/>
      <c r="Q32" s="217"/>
      <c r="R32" s="879">
        <f t="shared" si="11"/>
        <v>578946.96</v>
      </c>
      <c r="S32" s="217">
        <f t="shared" si="12"/>
        <v>578946.96</v>
      </c>
      <c r="T32" s="217"/>
      <c r="U32" s="213"/>
    </row>
    <row r="33" spans="1:21" s="214" customFormat="1">
      <c r="A33" s="215" t="s">
        <v>143</v>
      </c>
      <c r="B33" s="216">
        <f t="shared" si="9"/>
        <v>578946.96</v>
      </c>
      <c r="C33" s="217">
        <f>C32</f>
        <v>578946.96</v>
      </c>
      <c r="D33" s="217"/>
      <c r="E33" s="217">
        <f t="shared" si="10"/>
        <v>578946.96</v>
      </c>
      <c r="F33" s="217"/>
      <c r="G33" s="217"/>
      <c r="H33" s="217"/>
      <c r="I33" s="217"/>
      <c r="J33" s="217"/>
      <c r="K33" s="217"/>
      <c r="L33" s="217"/>
      <c r="M33" s="217"/>
      <c r="N33" s="217"/>
      <c r="O33" s="217"/>
      <c r="P33" s="217"/>
      <c r="Q33" s="217"/>
      <c r="R33" s="879">
        <f t="shared" si="11"/>
        <v>578946.96</v>
      </c>
      <c r="S33" s="217">
        <f t="shared" si="12"/>
        <v>578946.96</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9">
        <f t="shared" si="11"/>
        <v>0</v>
      </c>
      <c r="S34" s="217">
        <f t="shared" si="12"/>
        <v>0</v>
      </c>
      <c r="T34" s="217"/>
      <c r="U34" s="213"/>
    </row>
    <row r="35" spans="1:21" s="214" customFormat="1">
      <c r="A35" s="215" t="s">
        <v>145</v>
      </c>
      <c r="B35" s="216">
        <f t="shared" si="9"/>
        <v>0</v>
      </c>
      <c r="C35" s="217"/>
      <c r="D35" s="217"/>
      <c r="E35" s="217">
        <f t="shared" si="10"/>
        <v>0</v>
      </c>
      <c r="F35" s="217"/>
      <c r="G35" s="217"/>
      <c r="H35" s="217"/>
      <c r="I35" s="217"/>
      <c r="J35" s="217"/>
      <c r="K35" s="217"/>
      <c r="L35" s="217"/>
      <c r="M35" s="217"/>
      <c r="N35" s="217"/>
      <c r="O35" s="217"/>
      <c r="P35" s="217"/>
      <c r="Q35" s="217"/>
      <c r="R35" s="879">
        <f t="shared" si="11"/>
        <v>0</v>
      </c>
      <c r="S35" s="217">
        <f t="shared" si="12"/>
        <v>0</v>
      </c>
      <c r="T35" s="217"/>
      <c r="U35" s="213"/>
    </row>
    <row r="36" spans="1:21" s="214" customFormat="1">
      <c r="A36" s="1809" t="s">
        <v>1994</v>
      </c>
      <c r="B36" s="216">
        <f t="shared" si="9"/>
        <v>0</v>
      </c>
      <c r="C36" s="217"/>
      <c r="D36" s="217"/>
      <c r="E36" s="217">
        <f t="shared" si="10"/>
        <v>0</v>
      </c>
      <c r="F36" s="217"/>
      <c r="G36" s="217"/>
      <c r="H36" s="217"/>
      <c r="I36" s="217"/>
      <c r="J36" s="217"/>
      <c r="K36" s="217"/>
      <c r="L36" s="217"/>
      <c r="M36" s="217"/>
      <c r="N36" s="217"/>
      <c r="O36" s="217"/>
      <c r="P36" s="217"/>
      <c r="Q36" s="217"/>
      <c r="R36" s="879">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9">
        <f t="shared" si="11"/>
        <v>0</v>
      </c>
      <c r="S37" s="217">
        <f t="shared" si="12"/>
        <v>0</v>
      </c>
      <c r="T37" s="217"/>
      <c r="U37" s="213"/>
    </row>
    <row r="38" spans="1:21" s="214" customFormat="1">
      <c r="A38" s="219" t="s">
        <v>148</v>
      </c>
      <c r="B38" s="216">
        <f t="shared" si="9"/>
        <v>21157131.416000001</v>
      </c>
      <c r="C38" s="216">
        <f>SUM(C29:C37)</f>
        <v>21157131.416000001</v>
      </c>
      <c r="D38" s="216">
        <f t="shared" ref="D38:Q38" si="13">SUM(D29:D37)</f>
        <v>0</v>
      </c>
      <c r="E38" s="216">
        <f t="shared" si="13"/>
        <v>11785597.416000001</v>
      </c>
      <c r="F38" s="216">
        <f t="shared" si="13"/>
        <v>1840000</v>
      </c>
      <c r="G38" s="216">
        <f t="shared" si="13"/>
        <v>700000</v>
      </c>
      <c r="H38" s="216">
        <f t="shared" si="13"/>
        <v>6431434</v>
      </c>
      <c r="I38" s="216">
        <f t="shared" si="13"/>
        <v>400000</v>
      </c>
      <c r="J38" s="216">
        <f t="shared" si="13"/>
        <v>0</v>
      </c>
      <c r="K38" s="216">
        <f t="shared" si="13"/>
        <v>0</v>
      </c>
      <c r="L38" s="216">
        <f t="shared" si="13"/>
        <v>0</v>
      </c>
      <c r="M38" s="216">
        <f t="shared" si="13"/>
        <v>100</v>
      </c>
      <c r="N38" s="216">
        <f t="shared" si="13"/>
        <v>0</v>
      </c>
      <c r="O38" s="216">
        <f t="shared" si="13"/>
        <v>0</v>
      </c>
      <c r="P38" s="216">
        <f t="shared" si="13"/>
        <v>0</v>
      </c>
      <c r="Q38" s="216">
        <f t="shared" si="13"/>
        <v>0</v>
      </c>
      <c r="R38" s="534">
        <f>SUM(R29:R37)</f>
        <v>21157131.416000001</v>
      </c>
      <c r="S38" s="220">
        <f>SUM(S29:S37)</f>
        <v>21107131.416000001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635000</v>
      </c>
      <c r="C40" s="217">
        <f>[9]Costs!$C$38</f>
        <v>635000</v>
      </c>
      <c r="D40" s="217"/>
      <c r="E40" s="217">
        <f t="shared" ref="E40:E41" si="14">B40-SUM(F40:Q40)</f>
        <v>635000</v>
      </c>
      <c r="F40" s="217"/>
      <c r="G40" s="217"/>
      <c r="H40" s="217"/>
      <c r="I40" s="217"/>
      <c r="J40" s="217"/>
      <c r="K40" s="217"/>
      <c r="L40" s="217"/>
      <c r="M40" s="217"/>
      <c r="N40" s="217"/>
      <c r="O40" s="217"/>
      <c r="P40" s="217"/>
      <c r="Q40" s="217"/>
      <c r="R40" s="879">
        <f>SUM(E40:Q40)</f>
        <v>635000</v>
      </c>
      <c r="S40" s="217">
        <f>R40</f>
        <v>635000</v>
      </c>
      <c r="T40" s="217"/>
      <c r="U40" s="213"/>
    </row>
    <row r="41" spans="1:21" s="214" customFormat="1">
      <c r="A41" s="215" t="s">
        <v>151</v>
      </c>
      <c r="B41" s="216">
        <f>SUM(C41+D41)</f>
        <v>19000</v>
      </c>
      <c r="C41" s="217">
        <f>[9]Costs!$C$39</f>
        <v>19000</v>
      </c>
      <c r="D41" s="217"/>
      <c r="E41" s="217">
        <f t="shared" si="14"/>
        <v>19000</v>
      </c>
      <c r="F41" s="217"/>
      <c r="G41" s="217"/>
      <c r="H41" s="217"/>
      <c r="I41" s="217"/>
      <c r="J41" s="217"/>
      <c r="K41" s="217"/>
      <c r="L41" s="217"/>
      <c r="M41" s="217"/>
      <c r="N41" s="217"/>
      <c r="O41" s="217"/>
      <c r="P41" s="217"/>
      <c r="Q41" s="217"/>
      <c r="R41" s="879">
        <f>SUM(E41:Q41)</f>
        <v>19000</v>
      </c>
      <c r="S41" s="217">
        <f>R41</f>
        <v>19000</v>
      </c>
      <c r="T41" s="217"/>
      <c r="U41" s="213"/>
    </row>
    <row r="42" spans="1:21" s="214" customFormat="1">
      <c r="A42" s="219" t="s">
        <v>152</v>
      </c>
      <c r="B42" s="216">
        <f>SUM(C42:D42)</f>
        <v>654000</v>
      </c>
      <c r="C42" s="216">
        <f>SUM(C39:C41)</f>
        <v>654000</v>
      </c>
      <c r="D42" s="216">
        <f>SUM(D39:D41)</f>
        <v>0</v>
      </c>
      <c r="E42" s="216">
        <f t="shared" ref="E42:T42" si="15">SUM(E40:E41)</f>
        <v>654000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654000</v>
      </c>
      <c r="S42" s="220">
        <f t="shared" si="15"/>
        <v>654000</v>
      </c>
      <c r="T42" s="220">
        <f t="shared" si="15"/>
        <v>0</v>
      </c>
      <c r="U42" s="213"/>
    </row>
    <row r="43" spans="1:21" s="214" customFormat="1">
      <c r="A43" s="219" t="s">
        <v>153</v>
      </c>
      <c r="B43" s="216">
        <f>SUM(C43:D43)</f>
        <v>195000</v>
      </c>
      <c r="C43" s="217">
        <f>[9]Costs!$C$41</f>
        <v>195000</v>
      </c>
      <c r="D43" s="217"/>
      <c r="E43" s="217">
        <f>B43-SUM(F43:Q43)</f>
        <v>195000</v>
      </c>
      <c r="F43" s="217"/>
      <c r="G43" s="217"/>
      <c r="H43" s="217"/>
      <c r="I43" s="217"/>
      <c r="J43" s="217"/>
      <c r="K43" s="217"/>
      <c r="L43" s="217"/>
      <c r="M43" s="217"/>
      <c r="N43" s="217"/>
      <c r="O43" s="217"/>
      <c r="P43" s="217"/>
      <c r="Q43" s="217"/>
      <c r="R43" s="879">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1571955.4636248664</v>
      </c>
      <c r="C45" s="217">
        <f>[9]Costs!$C$43</f>
        <v>1571955.4636248664</v>
      </c>
      <c r="D45" s="217"/>
      <c r="E45" s="217">
        <f t="shared" ref="E45:E53" si="17">B45-SUM(F45:Q45)</f>
        <v>1571955.4636248664</v>
      </c>
      <c r="F45" s="217"/>
      <c r="G45" s="217"/>
      <c r="H45" s="217"/>
      <c r="I45" s="217"/>
      <c r="J45" s="217"/>
      <c r="K45" s="217"/>
      <c r="L45" s="217"/>
      <c r="M45" s="217"/>
      <c r="N45" s="217"/>
      <c r="O45" s="217"/>
      <c r="P45" s="217"/>
      <c r="Q45" s="217"/>
      <c r="R45" s="879">
        <f t="shared" ref="R45:R53" si="18">SUM(E45:Q45)</f>
        <v>1571955.4636248664</v>
      </c>
      <c r="S45" s="217">
        <f>[9]Costs!$G$43</f>
        <v>1050865.2546885484</v>
      </c>
      <c r="T45" s="217"/>
      <c r="U45" s="213"/>
    </row>
    <row r="46" spans="1:21" s="214" customFormat="1">
      <c r="A46" s="215" t="s">
        <v>156</v>
      </c>
      <c r="B46" s="216">
        <f t="shared" si="16"/>
        <v>228530.12165420136</v>
      </c>
      <c r="C46" s="217">
        <f>[9]Costs!$C$111</f>
        <v>228530.12165420136</v>
      </c>
      <c r="D46" s="217"/>
      <c r="E46" s="217">
        <f t="shared" si="17"/>
        <v>228530.12165420136</v>
      </c>
      <c r="F46" s="217"/>
      <c r="G46" s="217"/>
      <c r="H46" s="217"/>
      <c r="I46" s="217"/>
      <c r="J46" s="217"/>
      <c r="K46" s="217"/>
      <c r="L46" s="217"/>
      <c r="M46" s="217"/>
      <c r="N46" s="217"/>
      <c r="O46" s="217"/>
      <c r="P46" s="217"/>
      <c r="Q46" s="217"/>
      <c r="R46" s="879">
        <f t="shared" si="18"/>
        <v>228530.12165420136</v>
      </c>
      <c r="S46" s="217">
        <f>R46</f>
        <v>228530.12165420136</v>
      </c>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308209.63125657075</v>
      </c>
      <c r="C49" s="217">
        <f>[9]Costs!$C$45-C46-C65</f>
        <v>308209.63125657075</v>
      </c>
      <c r="D49" s="217"/>
      <c r="E49" s="217">
        <f t="shared" si="17"/>
        <v>308209.63125657075</v>
      </c>
      <c r="F49" s="217"/>
      <c r="G49" s="217"/>
      <c r="H49" s="217"/>
      <c r="I49" s="217"/>
      <c r="J49" s="217"/>
      <c r="K49" s="217"/>
      <c r="L49" s="217"/>
      <c r="M49" s="217"/>
      <c r="N49" s="217"/>
      <c r="O49" s="217"/>
      <c r="P49" s="217"/>
      <c r="Q49" s="217"/>
      <c r="R49" s="879">
        <f t="shared" si="18"/>
        <v>308209.63125657075</v>
      </c>
      <c r="S49" s="217"/>
      <c r="T49" s="217"/>
      <c r="U49" s="213"/>
    </row>
    <row r="50" spans="1:21" s="214" customFormat="1">
      <c r="A50" s="215" t="s">
        <v>161</v>
      </c>
      <c r="B50" s="216">
        <f t="shared" si="16"/>
        <v>15000</v>
      </c>
      <c r="C50" s="217">
        <f>[9]Costs!$C$51</f>
        <v>15000</v>
      </c>
      <c r="D50" s="217"/>
      <c r="E50" s="217">
        <f t="shared" si="17"/>
        <v>15000</v>
      </c>
      <c r="F50" s="217"/>
      <c r="G50" s="217"/>
      <c r="H50" s="217"/>
      <c r="I50" s="217"/>
      <c r="J50" s="217"/>
      <c r="K50" s="217"/>
      <c r="L50" s="217"/>
      <c r="M50" s="217"/>
      <c r="N50" s="217"/>
      <c r="O50" s="217"/>
      <c r="P50" s="217"/>
      <c r="Q50" s="217"/>
      <c r="R50" s="879">
        <f t="shared" si="18"/>
        <v>15000</v>
      </c>
      <c r="S50" s="217">
        <f>R50</f>
        <v>15000</v>
      </c>
      <c r="T50" s="217"/>
      <c r="U50" s="213"/>
    </row>
    <row r="51" spans="1:21" s="214" customFormat="1">
      <c r="A51" s="440" t="s">
        <v>159</v>
      </c>
      <c r="B51" s="216">
        <f t="shared" si="16"/>
        <v>25000</v>
      </c>
      <c r="C51" s="217">
        <f>[9]Costs!$C$49</f>
        <v>25000</v>
      </c>
      <c r="D51" s="217"/>
      <c r="E51" s="217">
        <f t="shared" si="17"/>
        <v>25000</v>
      </c>
      <c r="F51" s="217"/>
      <c r="G51" s="217"/>
      <c r="H51" s="217"/>
      <c r="I51" s="217"/>
      <c r="J51" s="217"/>
      <c r="K51" s="217"/>
      <c r="L51" s="217"/>
      <c r="M51" s="217"/>
      <c r="N51" s="217"/>
      <c r="O51" s="217"/>
      <c r="P51" s="217"/>
      <c r="Q51" s="217"/>
      <c r="R51" s="879">
        <f t="shared" si="18"/>
        <v>25000</v>
      </c>
      <c r="S51" s="217">
        <f t="shared" ref="S51:S53" si="19">R51</f>
        <v>25000</v>
      </c>
      <c r="T51" s="217"/>
      <c r="U51" s="213"/>
    </row>
    <row r="52" spans="1:21" s="214" customFormat="1">
      <c r="A52" s="215" t="s">
        <v>160</v>
      </c>
      <c r="B52" s="216">
        <f t="shared" si="16"/>
        <v>120000</v>
      </c>
      <c r="C52" s="217">
        <f>[9]Costs!$C$50</f>
        <v>120000</v>
      </c>
      <c r="D52" s="217"/>
      <c r="E52" s="217">
        <f t="shared" si="17"/>
        <v>120000</v>
      </c>
      <c r="F52" s="217"/>
      <c r="G52" s="217"/>
      <c r="H52" s="217"/>
      <c r="I52" s="217"/>
      <c r="J52" s="217"/>
      <c r="K52" s="217"/>
      <c r="L52" s="217"/>
      <c r="M52" s="217"/>
      <c r="N52" s="217"/>
      <c r="O52" s="217"/>
      <c r="P52" s="217"/>
      <c r="Q52" s="217"/>
      <c r="R52" s="879">
        <f t="shared" si="18"/>
        <v>120000</v>
      </c>
      <c r="S52" s="217">
        <f t="shared" si="19"/>
        <v>120000</v>
      </c>
      <c r="T52" s="217"/>
      <c r="U52" s="213"/>
    </row>
    <row r="53" spans="1:21" s="214" customFormat="1">
      <c r="A53" s="222" t="s">
        <v>2669</v>
      </c>
      <c r="B53" s="216">
        <f t="shared" si="16"/>
        <v>36098.333333333328</v>
      </c>
      <c r="C53" s="217">
        <f>[9]Costs!$C$44</f>
        <v>36098.333333333328</v>
      </c>
      <c r="D53" s="217"/>
      <c r="E53" s="217">
        <f t="shared" si="17"/>
        <v>0</v>
      </c>
      <c r="F53" s="217"/>
      <c r="G53" s="217"/>
      <c r="H53" s="217"/>
      <c r="I53" s="217"/>
      <c r="J53" s="217"/>
      <c r="K53" s="217">
        <f>[9]Summary!$B$14</f>
        <v>36098.333333333328</v>
      </c>
      <c r="L53" s="217"/>
      <c r="M53" s="217"/>
      <c r="N53" s="217"/>
      <c r="O53" s="217"/>
      <c r="P53" s="217"/>
      <c r="Q53" s="217"/>
      <c r="R53" s="879">
        <f t="shared" si="18"/>
        <v>36098.333333333328</v>
      </c>
      <c r="S53" s="217">
        <f t="shared" si="19"/>
        <v>36098.333333333328</v>
      </c>
      <c r="T53" s="217"/>
      <c r="U53" s="213"/>
    </row>
    <row r="54" spans="1:21" s="224" customFormat="1">
      <c r="A54" s="219" t="s">
        <v>162</v>
      </c>
      <c r="B54" s="220">
        <f>SUM(C54:D54)</f>
        <v>2304793.549868972</v>
      </c>
      <c r="C54" s="220">
        <f t="shared" ref="C54:T54" si="20">SUM(C45:C53)</f>
        <v>2304793.549868972</v>
      </c>
      <c r="D54" s="220">
        <f t="shared" si="20"/>
        <v>0</v>
      </c>
      <c r="E54" s="220">
        <f t="shared" si="20"/>
        <v>2268695.2165356386</v>
      </c>
      <c r="F54" s="220">
        <f t="shared" si="20"/>
        <v>0</v>
      </c>
      <c r="G54" s="220">
        <f t="shared" si="20"/>
        <v>0</v>
      </c>
      <c r="H54" s="220">
        <f t="shared" si="20"/>
        <v>0</v>
      </c>
      <c r="I54" s="220">
        <f t="shared" si="20"/>
        <v>0</v>
      </c>
      <c r="J54" s="220">
        <f t="shared" si="20"/>
        <v>0</v>
      </c>
      <c r="K54" s="220">
        <f t="shared" si="20"/>
        <v>36098.333333333328</v>
      </c>
      <c r="L54" s="220">
        <f t="shared" si="20"/>
        <v>0</v>
      </c>
      <c r="M54" s="220">
        <f t="shared" si="20"/>
        <v>0</v>
      </c>
      <c r="N54" s="220">
        <f t="shared" si="20"/>
        <v>0</v>
      </c>
      <c r="O54" s="220">
        <f t="shared" si="20"/>
        <v>0</v>
      </c>
      <c r="P54" s="220">
        <f t="shared" si="20"/>
        <v>0</v>
      </c>
      <c r="Q54" s="220">
        <f t="shared" si="20"/>
        <v>0</v>
      </c>
      <c r="R54" s="534">
        <f t="shared" si="20"/>
        <v>2304793.549868972</v>
      </c>
      <c r="S54" s="220">
        <f t="shared" si="20"/>
        <v>1475493.7096760829</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18400</v>
      </c>
      <c r="C56" s="217">
        <f>[9]Costs!$C$54</f>
        <v>18400</v>
      </c>
      <c r="D56" s="217"/>
      <c r="E56" s="217">
        <f t="shared" ref="E56:E61" si="22">B56-SUM(F56:Q56)</f>
        <v>18400</v>
      </c>
      <c r="F56" s="217"/>
      <c r="G56" s="217"/>
      <c r="H56" s="217"/>
      <c r="I56" s="217"/>
      <c r="J56" s="217"/>
      <c r="K56" s="217"/>
      <c r="L56" s="217"/>
      <c r="M56" s="217"/>
      <c r="N56" s="217"/>
      <c r="O56" s="217"/>
      <c r="P56" s="217"/>
      <c r="Q56" s="217"/>
      <c r="R56" s="879">
        <f t="shared" ref="R56:R61" si="23">SUM(E56:Q56)</f>
        <v>18400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25000</v>
      </c>
      <c r="C58" s="217">
        <f>[9]Costs!$C$56</f>
        <v>25000</v>
      </c>
      <c r="D58" s="217"/>
      <c r="E58" s="217">
        <f t="shared" si="22"/>
        <v>25000</v>
      </c>
      <c r="F58" s="217"/>
      <c r="G58" s="217"/>
      <c r="H58" s="217"/>
      <c r="I58" s="217"/>
      <c r="J58" s="217"/>
      <c r="K58" s="217"/>
      <c r="L58" s="217"/>
      <c r="M58" s="217"/>
      <c r="N58" s="217"/>
      <c r="O58" s="217"/>
      <c r="P58" s="217"/>
      <c r="Q58" s="217"/>
      <c r="R58" s="879">
        <f t="shared" si="23"/>
        <v>25000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222" t="s">
        <v>2665</v>
      </c>
      <c r="B61" s="216">
        <f t="shared" si="21"/>
        <v>25000</v>
      </c>
      <c r="C61" s="217">
        <f>[9]Costs!$C$59</f>
        <v>25000</v>
      </c>
      <c r="D61" s="217"/>
      <c r="E61" s="217">
        <f t="shared" si="22"/>
        <v>25000</v>
      </c>
      <c r="F61" s="217"/>
      <c r="G61" s="217"/>
      <c r="H61" s="217"/>
      <c r="I61" s="217"/>
      <c r="J61" s="217"/>
      <c r="K61" s="217"/>
      <c r="L61" s="217"/>
      <c r="M61" s="217"/>
      <c r="N61" s="217"/>
      <c r="O61" s="217"/>
      <c r="P61" s="217"/>
      <c r="Q61" s="217"/>
      <c r="R61" s="879">
        <f t="shared" si="23"/>
        <v>25000</v>
      </c>
      <c r="S61" s="218"/>
      <c r="T61" s="218"/>
      <c r="U61" s="213"/>
    </row>
    <row r="62" spans="1:21" s="214" customFormat="1" ht="13.7" customHeight="1">
      <c r="A62" s="219" t="s">
        <v>309</v>
      </c>
      <c r="B62" s="216">
        <f>SUM(C62:D62)</f>
        <v>68400</v>
      </c>
      <c r="C62" s="216">
        <f t="shared" ref="C62:R62" si="24">SUM(C56:C61)</f>
        <v>68400</v>
      </c>
      <c r="D62" s="216">
        <f t="shared" si="24"/>
        <v>0</v>
      </c>
      <c r="E62" s="216">
        <f t="shared" si="24"/>
        <v>68400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68400</v>
      </c>
      <c r="S62" s="218"/>
      <c r="T62" s="218"/>
      <c r="U62" s="213"/>
    </row>
    <row r="63" spans="1:21" s="214" customFormat="1">
      <c r="A63" s="225" t="s">
        <v>310</v>
      </c>
      <c r="B63" s="216">
        <f t="shared" ref="B63:R63" si="25">SUM(B8+B11+B13+B14+B15+B26+B27+B38+B42+B43+B54+B62)</f>
        <v>24404324.965868972</v>
      </c>
      <c r="C63" s="216">
        <f t="shared" si="25"/>
        <v>24404324.965868972</v>
      </c>
      <c r="D63" s="216">
        <f t="shared" si="25"/>
        <v>0</v>
      </c>
      <c r="E63" s="216">
        <f t="shared" si="25"/>
        <v>14996692.63253564</v>
      </c>
      <c r="F63" s="216">
        <f t="shared" si="25"/>
        <v>1840000</v>
      </c>
      <c r="G63" s="216">
        <f t="shared" si="25"/>
        <v>700000</v>
      </c>
      <c r="H63" s="216">
        <f t="shared" si="25"/>
        <v>6431434</v>
      </c>
      <c r="I63" s="216">
        <f t="shared" si="25"/>
        <v>400000</v>
      </c>
      <c r="J63" s="216">
        <f t="shared" si="25"/>
        <v>0</v>
      </c>
      <c r="K63" s="216">
        <f t="shared" si="25"/>
        <v>36098.333333333328</v>
      </c>
      <c r="L63" s="216">
        <f t="shared" si="25"/>
        <v>0</v>
      </c>
      <c r="M63" s="216">
        <f t="shared" si="25"/>
        <v>100</v>
      </c>
      <c r="N63" s="216">
        <f t="shared" si="25"/>
        <v>0</v>
      </c>
      <c r="O63" s="216">
        <f t="shared" si="25"/>
        <v>0</v>
      </c>
      <c r="P63" s="216">
        <f t="shared" si="25"/>
        <v>0</v>
      </c>
      <c r="Q63" s="216">
        <f t="shared" si="25"/>
        <v>0</v>
      </c>
      <c r="R63" s="534">
        <f t="shared" si="25"/>
        <v>24404324.965868972</v>
      </c>
      <c r="S63" s="216">
        <f>SUM(S10+S13+S14+S15+S26+S27+S38+S42+S43+S54)</f>
        <v>23431625.125676084</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f>[9]Costs!$C$112</f>
        <v>80000</v>
      </c>
      <c r="D65" s="217"/>
      <c r="E65" s="217">
        <f t="shared" ref="E65:E69" si="26">B65-SUM(F65:Q65)</f>
        <v>80000</v>
      </c>
      <c r="F65" s="217"/>
      <c r="G65" s="217"/>
      <c r="H65" s="217"/>
      <c r="I65" s="217"/>
      <c r="J65" s="217"/>
      <c r="K65" s="217"/>
      <c r="L65" s="217"/>
      <c r="M65" s="217"/>
      <c r="N65" s="217"/>
      <c r="O65" s="217"/>
      <c r="P65" s="217"/>
      <c r="Q65" s="217"/>
      <c r="R65" s="879">
        <f>SUM(E65:Q65)</f>
        <v>80000</v>
      </c>
      <c r="S65" s="217">
        <f>R65</f>
        <v>80000</v>
      </c>
      <c r="T65" s="217"/>
      <c r="U65" s="213"/>
    </row>
    <row r="66" spans="1:21" s="214" customFormat="1" ht="24" customHeight="1">
      <c r="A66" s="440" t="s">
        <v>1995</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1996</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2002</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222" t="s">
        <v>2666</v>
      </c>
      <c r="B69" s="216">
        <f t="shared" si="27"/>
        <v>60000</v>
      </c>
      <c r="C69" s="217">
        <f>[9]Costs!$C$63</f>
        <v>60000</v>
      </c>
      <c r="D69" s="217"/>
      <c r="E69" s="217">
        <f t="shared" si="26"/>
        <v>60000</v>
      </c>
      <c r="F69" s="217"/>
      <c r="G69" s="217"/>
      <c r="H69" s="217"/>
      <c r="I69" s="217"/>
      <c r="J69" s="217"/>
      <c r="K69" s="217"/>
      <c r="L69" s="217"/>
      <c r="M69" s="217"/>
      <c r="N69" s="217"/>
      <c r="O69" s="217"/>
      <c r="P69" s="217"/>
      <c r="Q69" s="217"/>
      <c r="R69" s="879">
        <f>SUM(E69:Q69)</f>
        <v>60000</v>
      </c>
      <c r="S69" s="217">
        <f>R69</f>
        <v>60000</v>
      </c>
      <c r="T69" s="217"/>
      <c r="U69" s="213"/>
    </row>
    <row r="70" spans="1:21" s="214" customFormat="1">
      <c r="A70" s="219" t="s">
        <v>1999</v>
      </c>
      <c r="B70" s="216">
        <f>SUM(C70:D70)</f>
        <v>140000</v>
      </c>
      <c r="C70" s="216">
        <f>SUM(C65:C69)</f>
        <v>140000</v>
      </c>
      <c r="D70" s="216">
        <f>SUM(D65:D69)</f>
        <v>0</v>
      </c>
      <c r="E70" s="216">
        <f t="shared" ref="E70:T70" si="29">SUM(E65:E69)</f>
        <v>140000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140000</v>
      </c>
      <c r="S70" s="220">
        <f t="shared" si="29"/>
        <v>140000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0">B72-SUM(F72:Q72)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312937.50253468385</v>
      </c>
      <c r="C75" s="217">
        <f>[9]Costs!$C$66</f>
        <v>312937.50253468385</v>
      </c>
      <c r="D75" s="217"/>
      <c r="E75" s="217">
        <f t="shared" si="30"/>
        <v>312937.50253468385</v>
      </c>
      <c r="F75" s="217"/>
      <c r="G75" s="217"/>
      <c r="H75" s="217"/>
      <c r="I75" s="217"/>
      <c r="J75" s="217"/>
      <c r="K75" s="217"/>
      <c r="L75" s="217"/>
      <c r="M75" s="217"/>
      <c r="N75" s="217"/>
      <c r="O75" s="217"/>
      <c r="P75" s="217"/>
      <c r="Q75" s="217"/>
      <c r="R75" s="879">
        <f>SUM(E75:Q75)</f>
        <v>312937.50253468385</v>
      </c>
      <c r="S75" s="218"/>
      <c r="T75" s="218"/>
      <c r="U75" s="213"/>
    </row>
    <row r="76" spans="1:21" s="214" customFormat="1" ht="24">
      <c r="A76" s="222" t="s">
        <v>2667</v>
      </c>
      <c r="B76" s="216">
        <f>SUM(C76+D76)</f>
        <v>370000</v>
      </c>
      <c r="C76" s="217">
        <f>[9]Costs!$C$67+[9]Costs!$C$69</f>
        <v>370000</v>
      </c>
      <c r="D76" s="217"/>
      <c r="E76" s="217">
        <f t="shared" si="30"/>
        <v>370000</v>
      </c>
      <c r="F76" s="217"/>
      <c r="G76" s="217"/>
      <c r="H76" s="217"/>
      <c r="I76" s="217"/>
      <c r="J76" s="217"/>
      <c r="K76" s="217"/>
      <c r="L76" s="217"/>
      <c r="M76" s="217"/>
      <c r="N76" s="217"/>
      <c r="O76" s="217"/>
      <c r="P76" s="217"/>
      <c r="Q76" s="217"/>
      <c r="R76" s="879">
        <f>SUM(E76:Q76)</f>
        <v>370000</v>
      </c>
      <c r="S76" s="218"/>
      <c r="T76" s="218"/>
      <c r="U76" s="213"/>
    </row>
    <row r="77" spans="1:21" s="214" customFormat="1">
      <c r="A77" s="219" t="s">
        <v>641</v>
      </c>
      <c r="B77" s="216">
        <f>SUM(C77:D77)</f>
        <v>682937.50253468379</v>
      </c>
      <c r="C77" s="216">
        <f>SUM(C72:C76)</f>
        <v>682937.50253468379</v>
      </c>
      <c r="D77" s="216">
        <f>SUM(D72:D76)</f>
        <v>0</v>
      </c>
      <c r="E77" s="216">
        <f t="shared" ref="E77:Q77" si="31">SUM(E72:E76)</f>
        <v>682937.50253468379</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682937.50253468379</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1057856.5708000001</v>
      </c>
      <c r="C79" s="217">
        <f>[9]Costs!$C$72</f>
        <v>1057856.5708000001</v>
      </c>
      <c r="D79" s="217"/>
      <c r="E79" s="217">
        <f t="shared" ref="E79:E80" si="32">B79-SUM(F79:Q79)</f>
        <v>1057856.5708000001</v>
      </c>
      <c r="F79" s="217"/>
      <c r="G79" s="217"/>
      <c r="H79" s="217"/>
      <c r="I79" s="217"/>
      <c r="J79" s="217"/>
      <c r="K79" s="217"/>
      <c r="L79" s="217"/>
      <c r="M79" s="217"/>
      <c r="N79" s="217"/>
      <c r="O79" s="217"/>
      <c r="P79" s="217"/>
      <c r="Q79" s="217"/>
      <c r="R79" s="879">
        <f>SUM(E79:Q79)</f>
        <v>1057856.5708000001</v>
      </c>
      <c r="S79" s="217">
        <f>R79</f>
        <v>1057856.5708000001</v>
      </c>
      <c r="T79" s="217"/>
      <c r="U79" s="213"/>
    </row>
    <row r="80" spans="1:21" s="214" customFormat="1">
      <c r="A80" s="440" t="s">
        <v>61</v>
      </c>
      <c r="B80" s="216">
        <f>SUM(C80:D80)</f>
        <v>200000</v>
      </c>
      <c r="C80" s="217">
        <f>[9]Costs!$C$83</f>
        <v>200000</v>
      </c>
      <c r="D80" s="217"/>
      <c r="E80" s="217">
        <f t="shared" si="32"/>
        <v>200000</v>
      </c>
      <c r="F80" s="217"/>
      <c r="G80" s="217"/>
      <c r="H80" s="217"/>
      <c r="I80" s="217"/>
      <c r="J80" s="217"/>
      <c r="K80" s="217"/>
      <c r="L80" s="217"/>
      <c r="M80" s="217"/>
      <c r="N80" s="217"/>
      <c r="O80" s="217"/>
      <c r="P80" s="217"/>
      <c r="Q80" s="217"/>
      <c r="R80" s="879">
        <f>SUM(E80:Q80)</f>
        <v>200000</v>
      </c>
      <c r="S80" s="217">
        <f>R80</f>
        <v>200000</v>
      </c>
      <c r="T80" s="217"/>
      <c r="U80" s="213"/>
    </row>
    <row r="81" spans="1:21" s="214" customFormat="1">
      <c r="A81" s="219" t="s">
        <v>1419</v>
      </c>
      <c r="B81" s="216">
        <f>SUM(C81:D81)</f>
        <v>1257856.5708000001</v>
      </c>
      <c r="C81" s="859">
        <f>SUM(C79:C80)</f>
        <v>1257856.5708000001</v>
      </c>
      <c r="D81" s="859">
        <f t="shared" ref="D81:T81" si="33">SUM(D79:D80)</f>
        <v>0</v>
      </c>
      <c r="E81" s="859">
        <f t="shared" si="33"/>
        <v>1257856.5708000001</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1257856.5708000001</v>
      </c>
      <c r="S81" s="859">
        <f t="shared" si="33"/>
        <v>1257856.5708000001</v>
      </c>
      <c r="T81" s="859">
        <f t="shared" si="3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4">SUM(C83+D83)</f>
        <v>138270.69055768009</v>
      </c>
      <c r="C83" s="217">
        <f>[9]Costs!$C$74</f>
        <v>138270.69055768009</v>
      </c>
      <c r="D83" s="217"/>
      <c r="E83" s="217">
        <f t="shared" ref="E83:E95" si="35">B83-SUM(F83:Q83)</f>
        <v>138270.69055768009</v>
      </c>
      <c r="F83" s="217"/>
      <c r="G83" s="217"/>
      <c r="H83" s="217"/>
      <c r="I83" s="217"/>
      <c r="J83" s="217"/>
      <c r="K83" s="217"/>
      <c r="L83" s="217"/>
      <c r="M83" s="217"/>
      <c r="N83" s="217"/>
      <c r="O83" s="217"/>
      <c r="P83" s="217"/>
      <c r="Q83" s="217"/>
      <c r="R83" s="879">
        <f t="shared" ref="R83:R95" si="36">SUM(E83:Q83)</f>
        <v>138270.69055768009</v>
      </c>
      <c r="S83" s="218"/>
      <c r="T83" s="218"/>
      <c r="U83" s="213"/>
    </row>
    <row r="84" spans="1:21" s="214" customFormat="1">
      <c r="A84" s="215" t="s">
        <v>825</v>
      </c>
      <c r="B84" s="216">
        <f t="shared" si="34"/>
        <v>15000</v>
      </c>
      <c r="C84" s="217">
        <f>[9]Costs!$C$82</f>
        <v>15000</v>
      </c>
      <c r="D84" s="217"/>
      <c r="E84" s="217">
        <f t="shared" si="35"/>
        <v>15000</v>
      </c>
      <c r="F84" s="217"/>
      <c r="G84" s="217"/>
      <c r="H84" s="217"/>
      <c r="I84" s="217"/>
      <c r="J84" s="217"/>
      <c r="K84" s="217"/>
      <c r="L84" s="217"/>
      <c r="M84" s="217"/>
      <c r="N84" s="217"/>
      <c r="O84" s="217"/>
      <c r="P84" s="217"/>
      <c r="Q84" s="217"/>
      <c r="R84" s="879">
        <f t="shared" si="36"/>
        <v>15000</v>
      </c>
      <c r="S84" s="217">
        <f>R84</f>
        <v>15000</v>
      </c>
      <c r="T84" s="217"/>
      <c r="U84" s="213"/>
    </row>
    <row r="85" spans="1:21" s="214" customFormat="1">
      <c r="A85" s="215" t="s">
        <v>826</v>
      </c>
      <c r="B85" s="216">
        <f t="shared" si="34"/>
        <v>3062230.66</v>
      </c>
      <c r="C85" s="217">
        <f>[9]Costs!$C$76</f>
        <v>3062230.66</v>
      </c>
      <c r="D85" s="217"/>
      <c r="E85" s="217">
        <f t="shared" si="35"/>
        <v>3062230.66</v>
      </c>
      <c r="F85" s="217"/>
      <c r="G85" s="217"/>
      <c r="H85" s="217"/>
      <c r="I85" s="217"/>
      <c r="J85" s="217"/>
      <c r="K85" s="217"/>
      <c r="L85" s="217"/>
      <c r="M85" s="217"/>
      <c r="N85" s="217"/>
      <c r="O85" s="217"/>
      <c r="P85" s="217"/>
      <c r="Q85" s="217"/>
      <c r="R85" s="879">
        <f t="shared" si="36"/>
        <v>3062230.66</v>
      </c>
      <c r="S85" s="217">
        <f t="shared" ref="S85:S86" si="37">R85</f>
        <v>3062230.66</v>
      </c>
      <c r="T85" s="217"/>
      <c r="U85" s="213"/>
    </row>
    <row r="86" spans="1:21" s="214" customFormat="1">
      <c r="A86" s="215" t="s">
        <v>827</v>
      </c>
      <c r="B86" s="216">
        <f t="shared" si="34"/>
        <v>408000</v>
      </c>
      <c r="C86" s="217">
        <f>[9]Costs!$C$77</f>
        <v>408000</v>
      </c>
      <c r="D86" s="217"/>
      <c r="E86" s="217">
        <f t="shared" si="35"/>
        <v>408000</v>
      </c>
      <c r="F86" s="217"/>
      <c r="G86" s="217"/>
      <c r="H86" s="217"/>
      <c r="I86" s="217"/>
      <c r="J86" s="217"/>
      <c r="K86" s="217"/>
      <c r="L86" s="217"/>
      <c r="M86" s="217"/>
      <c r="N86" s="217"/>
      <c r="O86" s="217"/>
      <c r="P86" s="217"/>
      <c r="Q86" s="217"/>
      <c r="R86" s="879">
        <f t="shared" si="36"/>
        <v>408000</v>
      </c>
      <c r="S86" s="217">
        <f t="shared" si="37"/>
        <v>408000</v>
      </c>
      <c r="T86" s="217"/>
      <c r="U86" s="213"/>
    </row>
    <row r="87" spans="1:21" s="214" customFormat="1">
      <c r="A87" s="215" t="s">
        <v>828</v>
      </c>
      <c r="B87" s="216">
        <f t="shared" si="34"/>
        <v>0</v>
      </c>
      <c r="C87" s="217"/>
      <c r="D87" s="217"/>
      <c r="E87" s="217">
        <f t="shared" si="35"/>
        <v>0</v>
      </c>
      <c r="F87" s="217"/>
      <c r="G87" s="217"/>
      <c r="H87" s="217"/>
      <c r="I87" s="217"/>
      <c r="J87" s="217"/>
      <c r="K87" s="217"/>
      <c r="L87" s="217"/>
      <c r="M87" s="217"/>
      <c r="N87" s="217"/>
      <c r="O87" s="217"/>
      <c r="P87" s="217"/>
      <c r="Q87" s="217"/>
      <c r="R87" s="879">
        <f t="shared" si="36"/>
        <v>0</v>
      </c>
      <c r="S87" s="217"/>
      <c r="T87" s="217"/>
      <c r="U87" s="213"/>
    </row>
    <row r="88" spans="1:21" s="214" customFormat="1">
      <c r="A88" s="215" t="s">
        <v>829</v>
      </c>
      <c r="B88" s="216">
        <f t="shared" si="34"/>
        <v>90000</v>
      </c>
      <c r="C88" s="217">
        <f>[9]Costs!$C$79</f>
        <v>90000</v>
      </c>
      <c r="D88" s="217"/>
      <c r="E88" s="217">
        <f t="shared" si="35"/>
        <v>90000</v>
      </c>
      <c r="F88" s="217"/>
      <c r="G88" s="217"/>
      <c r="H88" s="217"/>
      <c r="I88" s="217"/>
      <c r="J88" s="217"/>
      <c r="K88" s="217"/>
      <c r="L88" s="217"/>
      <c r="M88" s="217"/>
      <c r="N88" s="217"/>
      <c r="O88" s="217"/>
      <c r="P88" s="217"/>
      <c r="Q88" s="217"/>
      <c r="R88" s="879">
        <f t="shared" si="36"/>
        <v>90000</v>
      </c>
      <c r="S88" s="218"/>
      <c r="T88" s="218"/>
      <c r="U88" s="213"/>
    </row>
    <row r="89" spans="1:21" s="214" customFormat="1">
      <c r="A89" s="215" t="s">
        <v>830</v>
      </c>
      <c r="B89" s="216">
        <f t="shared" si="34"/>
        <v>15000</v>
      </c>
      <c r="C89" s="217">
        <f>[9]Costs!$C$81</f>
        <v>15000</v>
      </c>
      <c r="D89" s="217"/>
      <c r="E89" s="217">
        <f t="shared" si="35"/>
        <v>15000</v>
      </c>
      <c r="F89" s="217"/>
      <c r="G89" s="217"/>
      <c r="H89" s="217"/>
      <c r="I89" s="217"/>
      <c r="J89" s="217"/>
      <c r="K89" s="217"/>
      <c r="L89" s="217"/>
      <c r="M89" s="217"/>
      <c r="N89" s="217"/>
      <c r="O89" s="217"/>
      <c r="P89" s="217"/>
      <c r="Q89" s="217"/>
      <c r="R89" s="879">
        <f t="shared" si="36"/>
        <v>15000</v>
      </c>
      <c r="S89" s="217">
        <f>R89</f>
        <v>15000</v>
      </c>
      <c r="T89" s="217"/>
      <c r="U89" s="213"/>
    </row>
    <row r="90" spans="1:21" s="214" customFormat="1">
      <c r="A90" s="215" t="s">
        <v>831</v>
      </c>
      <c r="B90" s="216">
        <f t="shared" si="34"/>
        <v>15000</v>
      </c>
      <c r="C90" s="217">
        <f>[9]Costs!$C$78</f>
        <v>15000</v>
      </c>
      <c r="D90" s="217"/>
      <c r="E90" s="217">
        <f t="shared" si="35"/>
        <v>15000</v>
      </c>
      <c r="F90" s="217"/>
      <c r="G90" s="217"/>
      <c r="H90" s="217"/>
      <c r="I90" s="217"/>
      <c r="J90" s="217"/>
      <c r="K90" s="217"/>
      <c r="L90" s="217"/>
      <c r="M90" s="217"/>
      <c r="N90" s="217"/>
      <c r="O90" s="217"/>
      <c r="P90" s="217"/>
      <c r="Q90" s="217"/>
      <c r="R90" s="879">
        <f t="shared" si="36"/>
        <v>15000</v>
      </c>
      <c r="S90" s="217"/>
      <c r="T90" s="217"/>
      <c r="U90" s="213"/>
    </row>
    <row r="91" spans="1:21" s="214" customFormat="1">
      <c r="A91" s="1810" t="s">
        <v>390</v>
      </c>
      <c r="B91" s="216">
        <f t="shared" si="34"/>
        <v>0</v>
      </c>
      <c r="C91" s="217"/>
      <c r="D91" s="217"/>
      <c r="E91" s="217">
        <f t="shared" si="35"/>
        <v>0</v>
      </c>
      <c r="F91" s="217"/>
      <c r="G91" s="217"/>
      <c r="H91" s="217"/>
      <c r="I91" s="217"/>
      <c r="J91" s="217"/>
      <c r="K91" s="217"/>
      <c r="L91" s="217"/>
      <c r="M91" s="217"/>
      <c r="N91" s="217"/>
      <c r="O91" s="217"/>
      <c r="P91" s="217"/>
      <c r="Q91" s="217"/>
      <c r="R91" s="879">
        <f t="shared" si="36"/>
        <v>0</v>
      </c>
      <c r="S91" s="217">
        <f t="shared" ref="S91:S93" si="38">R91</f>
        <v>0</v>
      </c>
      <c r="T91" s="217"/>
      <c r="U91" s="213"/>
    </row>
    <row r="92" spans="1:21" s="214" customFormat="1">
      <c r="A92" s="1809" t="s">
        <v>1421</v>
      </c>
      <c r="B92" s="216">
        <f t="shared" si="34"/>
        <v>15000</v>
      </c>
      <c r="C92" s="217">
        <f>[9]Costs!$C$71</f>
        <v>15000</v>
      </c>
      <c r="D92" s="217"/>
      <c r="E92" s="217">
        <f t="shared" si="35"/>
        <v>15000</v>
      </c>
      <c r="F92" s="217"/>
      <c r="G92" s="217"/>
      <c r="H92" s="217"/>
      <c r="I92" s="217"/>
      <c r="J92" s="217"/>
      <c r="K92" s="217"/>
      <c r="L92" s="217"/>
      <c r="M92" s="217"/>
      <c r="N92" s="217"/>
      <c r="O92" s="217"/>
      <c r="P92" s="217"/>
      <c r="Q92" s="217"/>
      <c r="R92" s="879">
        <f t="shared" si="36"/>
        <v>15000</v>
      </c>
      <c r="S92" s="217">
        <f t="shared" si="38"/>
        <v>15000</v>
      </c>
      <c r="T92" s="217"/>
      <c r="U92" s="213"/>
    </row>
    <row r="93" spans="1:21" s="214" customFormat="1">
      <c r="A93" s="222" t="s">
        <v>2668</v>
      </c>
      <c r="B93" s="216">
        <f t="shared" si="34"/>
        <v>10000</v>
      </c>
      <c r="C93" s="217">
        <f>[9]Costs!$C$80</f>
        <v>10000</v>
      </c>
      <c r="D93" s="217"/>
      <c r="E93" s="217">
        <f t="shared" si="35"/>
        <v>10000</v>
      </c>
      <c r="F93" s="217"/>
      <c r="G93" s="217"/>
      <c r="H93" s="217"/>
      <c r="I93" s="217"/>
      <c r="J93" s="217"/>
      <c r="K93" s="217"/>
      <c r="L93" s="217"/>
      <c r="M93" s="217"/>
      <c r="N93" s="217"/>
      <c r="O93" s="217"/>
      <c r="P93" s="217"/>
      <c r="Q93" s="217"/>
      <c r="R93" s="879">
        <f t="shared" si="36"/>
        <v>10000</v>
      </c>
      <c r="S93" s="217">
        <f t="shared" si="38"/>
        <v>10000</v>
      </c>
      <c r="T93" s="217"/>
      <c r="U93" s="213"/>
    </row>
    <row r="94" spans="1:21" s="214" customFormat="1">
      <c r="A94" s="222" t="s">
        <v>35</v>
      </c>
      <c r="B94" s="216">
        <f t="shared" si="34"/>
        <v>0</v>
      </c>
      <c r="C94" s="217"/>
      <c r="D94" s="217"/>
      <c r="E94" s="217">
        <f t="shared" si="35"/>
        <v>0</v>
      </c>
      <c r="F94" s="217"/>
      <c r="G94" s="217"/>
      <c r="H94" s="217"/>
      <c r="I94" s="217"/>
      <c r="J94" s="217"/>
      <c r="K94" s="217"/>
      <c r="L94" s="217"/>
      <c r="M94" s="217"/>
      <c r="N94" s="217"/>
      <c r="O94" s="217"/>
      <c r="P94" s="217"/>
      <c r="Q94" s="217"/>
      <c r="R94" s="879">
        <f t="shared" si="36"/>
        <v>0</v>
      </c>
      <c r="S94" s="217"/>
      <c r="T94" s="217"/>
      <c r="U94" s="213"/>
    </row>
    <row r="95" spans="1:21" s="214" customFormat="1">
      <c r="A95" s="222" t="s">
        <v>35</v>
      </c>
      <c r="B95" s="216">
        <f t="shared" si="34"/>
        <v>0</v>
      </c>
      <c r="C95" s="217"/>
      <c r="D95" s="217"/>
      <c r="E95" s="217">
        <f t="shared" si="35"/>
        <v>0</v>
      </c>
      <c r="F95" s="217"/>
      <c r="G95" s="217"/>
      <c r="H95" s="217"/>
      <c r="I95" s="217"/>
      <c r="J95" s="217"/>
      <c r="K95" s="217"/>
      <c r="L95" s="217"/>
      <c r="M95" s="217"/>
      <c r="N95" s="217"/>
      <c r="O95" s="217"/>
      <c r="P95" s="217"/>
      <c r="Q95" s="217"/>
      <c r="R95" s="879">
        <f t="shared" si="36"/>
        <v>0</v>
      </c>
      <c r="S95" s="217"/>
      <c r="T95" s="217"/>
      <c r="U95" s="213"/>
    </row>
    <row r="96" spans="1:21" s="214" customFormat="1">
      <c r="A96" s="219" t="s">
        <v>832</v>
      </c>
      <c r="B96" s="216">
        <f>SUM(C96:D96)</f>
        <v>3768501.3505576802</v>
      </c>
      <c r="C96" s="216">
        <f t="shared" ref="C96:R96" si="39">SUM(C83:C95)</f>
        <v>3768501.3505576802</v>
      </c>
      <c r="D96" s="216">
        <f t="shared" si="39"/>
        <v>0</v>
      </c>
      <c r="E96" s="216">
        <f t="shared" si="39"/>
        <v>3768501.3505576802</v>
      </c>
      <c r="F96" s="216">
        <f t="shared" si="39"/>
        <v>0</v>
      </c>
      <c r="G96" s="216">
        <f t="shared" si="39"/>
        <v>0</v>
      </c>
      <c r="H96" s="216">
        <f t="shared" si="39"/>
        <v>0</v>
      </c>
      <c r="I96" s="216">
        <f t="shared" si="39"/>
        <v>0</v>
      </c>
      <c r="J96" s="216">
        <f t="shared" si="39"/>
        <v>0</v>
      </c>
      <c r="K96" s="216">
        <f t="shared" si="39"/>
        <v>0</v>
      </c>
      <c r="L96" s="216">
        <f t="shared" si="39"/>
        <v>0</v>
      </c>
      <c r="M96" s="216">
        <f t="shared" si="39"/>
        <v>0</v>
      </c>
      <c r="N96" s="216">
        <f t="shared" si="39"/>
        <v>0</v>
      </c>
      <c r="O96" s="216">
        <f t="shared" si="39"/>
        <v>0</v>
      </c>
      <c r="P96" s="216">
        <f t="shared" si="39"/>
        <v>0</v>
      </c>
      <c r="Q96" s="216">
        <f t="shared" si="39"/>
        <v>0</v>
      </c>
      <c r="R96" s="534">
        <f t="shared" si="39"/>
        <v>3768501.3505576802</v>
      </c>
      <c r="S96" s="220">
        <f>SUM(S84:S87,S89:S95)</f>
        <v>3525230.66</v>
      </c>
      <c r="T96" s="216">
        <f>SUM(T84:T87,T89:T95)</f>
        <v>0</v>
      </c>
      <c r="U96" s="213"/>
    </row>
    <row r="97" spans="1:21" s="214" customFormat="1">
      <c r="A97" s="219" t="s">
        <v>833</v>
      </c>
      <c r="B97" s="216">
        <f>SUM(C97:D97)</f>
        <v>30253620.389761336</v>
      </c>
      <c r="C97" s="216">
        <f t="shared" ref="C97:R97" si="40">SUM(C63+C70+C77+C81+C96)</f>
        <v>30253620.389761336</v>
      </c>
      <c r="D97" s="216">
        <f t="shared" si="40"/>
        <v>0</v>
      </c>
      <c r="E97" s="216">
        <f t="shared" si="40"/>
        <v>20845988.056428004</v>
      </c>
      <c r="F97" s="216">
        <f t="shared" si="40"/>
        <v>1840000</v>
      </c>
      <c r="G97" s="216">
        <f t="shared" si="40"/>
        <v>700000</v>
      </c>
      <c r="H97" s="216">
        <f t="shared" si="40"/>
        <v>6431434</v>
      </c>
      <c r="I97" s="216">
        <f t="shared" si="40"/>
        <v>400000</v>
      </c>
      <c r="J97" s="216">
        <f t="shared" si="40"/>
        <v>0</v>
      </c>
      <c r="K97" s="216">
        <f t="shared" si="40"/>
        <v>36098.333333333328</v>
      </c>
      <c r="L97" s="216">
        <f t="shared" si="40"/>
        <v>0</v>
      </c>
      <c r="M97" s="216">
        <f t="shared" si="40"/>
        <v>100</v>
      </c>
      <c r="N97" s="216">
        <f t="shared" si="40"/>
        <v>0</v>
      </c>
      <c r="O97" s="216">
        <f t="shared" si="40"/>
        <v>0</v>
      </c>
      <c r="P97" s="216">
        <f t="shared" si="40"/>
        <v>0</v>
      </c>
      <c r="Q97" s="216">
        <f t="shared" si="40"/>
        <v>0</v>
      </c>
      <c r="R97" s="216">
        <f t="shared" si="40"/>
        <v>30253620.389761336</v>
      </c>
      <c r="S97" s="216">
        <f>SUM(S63+S70+S81+S96)</f>
        <v>28354712.356476083</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4253207</v>
      </c>
      <c r="C99" s="1702">
        <f>[9]Costs!$C$88</f>
        <v>4253207</v>
      </c>
      <c r="D99" s="1702"/>
      <c r="E99" s="217">
        <f t="shared" ref="E99" si="41">B99-SUM(F99:Q99)</f>
        <v>2265868.044905473</v>
      </c>
      <c r="F99" s="217"/>
      <c r="G99" s="217"/>
      <c r="H99" s="217"/>
      <c r="I99" s="217"/>
      <c r="J99" s="217">
        <f>[9]Summary!$B$13</f>
        <v>1987338.955094527</v>
      </c>
      <c r="K99" s="217"/>
      <c r="L99" s="217"/>
      <c r="M99" s="217"/>
      <c r="N99" s="217"/>
      <c r="O99" s="217"/>
      <c r="P99" s="217"/>
      <c r="Q99" s="217"/>
      <c r="R99" s="879">
        <f t="shared" ref="R99:R103" si="42">SUM(E99:Q99)</f>
        <v>4253207</v>
      </c>
      <c r="S99" s="217">
        <f>R99</f>
        <v>4253207</v>
      </c>
      <c r="T99" s="217"/>
      <c r="U99" s="213"/>
    </row>
    <row r="100" spans="1:21" s="214" customFormat="1">
      <c r="A100" s="440" t="s">
        <v>2000</v>
      </c>
      <c r="B100" s="216">
        <f t="shared" ref="B100:B103" si="43">SUM(C100+D100)</f>
        <v>0</v>
      </c>
      <c r="C100" s="217"/>
      <c r="D100" s="217"/>
      <c r="E100" s="217"/>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836</v>
      </c>
      <c r="B101" s="216">
        <f t="shared" si="43"/>
        <v>0</v>
      </c>
      <c r="C101" s="217"/>
      <c r="D101" s="217"/>
      <c r="E101" s="217"/>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2001</v>
      </c>
      <c r="B102" s="216">
        <f t="shared" si="43"/>
        <v>0</v>
      </c>
      <c r="C102" s="217"/>
      <c r="D102" s="217"/>
      <c r="E102" s="217"/>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c r="A104" s="219" t="s">
        <v>837</v>
      </c>
      <c r="B104" s="216">
        <f>SUM(C104:D104)</f>
        <v>4253207</v>
      </c>
      <c r="C104" s="216">
        <f>SUM(C99:C103)</f>
        <v>4253207</v>
      </c>
      <c r="D104" s="216">
        <f t="shared" ref="D104:T104" si="44">SUM(D99:D103)</f>
        <v>0</v>
      </c>
      <c r="E104" s="216">
        <f t="shared" si="44"/>
        <v>2265868.044905473</v>
      </c>
      <c r="F104" s="216">
        <f t="shared" si="44"/>
        <v>0</v>
      </c>
      <c r="G104" s="216">
        <f t="shared" si="44"/>
        <v>0</v>
      </c>
      <c r="H104" s="216">
        <f t="shared" si="44"/>
        <v>0</v>
      </c>
      <c r="I104" s="216">
        <f t="shared" si="44"/>
        <v>0</v>
      </c>
      <c r="J104" s="216">
        <f t="shared" si="44"/>
        <v>1987338.955094527</v>
      </c>
      <c r="K104" s="216">
        <f t="shared" si="44"/>
        <v>0</v>
      </c>
      <c r="L104" s="216">
        <f t="shared" si="44"/>
        <v>0</v>
      </c>
      <c r="M104" s="216">
        <f t="shared" si="44"/>
        <v>0</v>
      </c>
      <c r="N104" s="216">
        <f t="shared" si="44"/>
        <v>0</v>
      </c>
      <c r="O104" s="216">
        <f t="shared" si="44"/>
        <v>0</v>
      </c>
      <c r="P104" s="216">
        <f t="shared" si="44"/>
        <v>0</v>
      </c>
      <c r="Q104" s="216">
        <f t="shared" si="44"/>
        <v>0</v>
      </c>
      <c r="R104" s="534">
        <f t="shared" si="44"/>
        <v>4253207</v>
      </c>
      <c r="S104" s="220">
        <f t="shared" si="44"/>
        <v>4253207</v>
      </c>
      <c r="T104" s="220">
        <f t="shared" si="44"/>
        <v>0</v>
      </c>
      <c r="U104" s="213"/>
    </row>
    <row r="105" spans="1:21" s="214" customFormat="1">
      <c r="A105" s="219" t="s">
        <v>838</v>
      </c>
      <c r="B105" s="220">
        <f>SUM(C105:D105)</f>
        <v>34506827.389761336</v>
      </c>
      <c r="C105" s="220">
        <f t="shared" ref="C105:R105" si="45">SUM(C97+C104)</f>
        <v>34506827.389761336</v>
      </c>
      <c r="D105" s="220">
        <f t="shared" si="45"/>
        <v>0</v>
      </c>
      <c r="E105" s="220">
        <f t="shared" si="45"/>
        <v>23111856.101333477</v>
      </c>
      <c r="F105" s="220">
        <f t="shared" si="45"/>
        <v>1840000</v>
      </c>
      <c r="G105" s="220">
        <f t="shared" si="45"/>
        <v>700000</v>
      </c>
      <c r="H105" s="220">
        <f t="shared" si="45"/>
        <v>6431434</v>
      </c>
      <c r="I105" s="220">
        <f t="shared" si="45"/>
        <v>400000</v>
      </c>
      <c r="J105" s="220">
        <f t="shared" si="45"/>
        <v>1987338.955094527</v>
      </c>
      <c r="K105" s="220">
        <f t="shared" si="45"/>
        <v>36098.333333333328</v>
      </c>
      <c r="L105" s="220">
        <f t="shared" si="45"/>
        <v>0</v>
      </c>
      <c r="M105" s="220">
        <f t="shared" si="45"/>
        <v>100</v>
      </c>
      <c r="N105" s="220">
        <f t="shared" si="45"/>
        <v>0</v>
      </c>
      <c r="O105" s="220">
        <f t="shared" si="45"/>
        <v>0</v>
      </c>
      <c r="P105" s="220">
        <f t="shared" si="45"/>
        <v>0</v>
      </c>
      <c r="Q105" s="220">
        <f t="shared" si="45"/>
        <v>0</v>
      </c>
      <c r="R105" s="534">
        <f t="shared" si="45"/>
        <v>34506827.389761336</v>
      </c>
      <c r="S105" s="220">
        <f>S97+S104</f>
        <v>32607919.356476083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32607919.356476083</v>
      </c>
      <c r="T107" s="234">
        <f>T105+T106</f>
        <v>0</v>
      </c>
    </row>
    <row r="108" spans="1:21" s="300" customFormat="1">
      <c r="A108" s="233" t="s">
        <v>944</v>
      </c>
      <c r="B108" s="228"/>
      <c r="C108" s="228"/>
      <c r="D108" s="228"/>
      <c r="E108" s="464">
        <f>Application!AO650</f>
        <v>23111856.101333678</v>
      </c>
      <c r="F108" s="464">
        <f>Application!AO637</f>
        <v>1840000</v>
      </c>
      <c r="G108" s="464">
        <f>Application!AO638</f>
        <v>700000</v>
      </c>
      <c r="H108" s="464">
        <f>Application!AO639</f>
        <v>6431434</v>
      </c>
      <c r="I108" s="464">
        <f>Application!AO640</f>
        <v>400000</v>
      </c>
      <c r="J108" s="464">
        <f>Application!AO641</f>
        <v>1987338.955094527</v>
      </c>
      <c r="K108" s="464">
        <f>Application!AO642</f>
        <v>36098.333333333328</v>
      </c>
      <c r="L108" s="464">
        <f>Application!AO643</f>
        <v>0</v>
      </c>
      <c r="M108" s="464">
        <f>Application!AO644</f>
        <v>100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4" t="s">
        <v>1096</v>
      </c>
      <c r="E122" s="2574"/>
      <c r="F122" s="2574"/>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4" t="s">
        <v>1439</v>
      </c>
      <c r="E123" s="2565"/>
      <c r="F123" s="2565"/>
      <c r="G123" s="2565"/>
      <c r="H123" s="2565"/>
      <c r="I123" s="2565"/>
      <c r="J123" s="2565"/>
      <c r="K123" s="2565"/>
      <c r="L123" s="2565"/>
      <c r="M123" s="2565"/>
      <c r="N123" s="2565"/>
      <c r="O123" s="2565"/>
      <c r="P123" s="2565"/>
      <c r="Q123" s="2565"/>
      <c r="R123" s="2565"/>
      <c r="S123" s="2565"/>
      <c r="T123" s="514"/>
      <c r="U123" s="516"/>
    </row>
    <row r="124" spans="1:21" ht="12.75">
      <c r="A124" s="513" t="s">
        <v>1098</v>
      </c>
      <c r="B124" s="523"/>
      <c r="C124" s="513"/>
      <c r="D124" s="2565"/>
      <c r="E124" s="2565"/>
      <c r="F124" s="2565"/>
      <c r="G124" s="2565"/>
      <c r="H124" s="2565"/>
      <c r="I124" s="2565"/>
      <c r="J124" s="2565"/>
      <c r="K124" s="2565"/>
      <c r="L124" s="2565"/>
      <c r="M124" s="2565"/>
      <c r="N124" s="2565"/>
      <c r="O124" s="2565"/>
      <c r="P124" s="2565"/>
      <c r="Q124" s="2565"/>
      <c r="R124" s="2565"/>
      <c r="S124" s="2565"/>
      <c r="T124" s="514"/>
      <c r="U124" s="516"/>
    </row>
    <row r="125" spans="1:21" ht="12.75">
      <c r="A125" s="513" t="s">
        <v>1099</v>
      </c>
      <c r="B125" s="523"/>
      <c r="C125" s="513"/>
      <c r="D125" s="2565"/>
      <c r="E125" s="2565"/>
      <c r="F125" s="2565"/>
      <c r="G125" s="2565"/>
      <c r="H125" s="2565"/>
      <c r="I125" s="2565"/>
      <c r="J125" s="2565"/>
      <c r="K125" s="2565"/>
      <c r="L125" s="2565"/>
      <c r="M125" s="2565"/>
      <c r="N125" s="2565"/>
      <c r="O125" s="2565"/>
      <c r="P125" s="2565"/>
      <c r="Q125" s="2565"/>
      <c r="R125" s="2565"/>
      <c r="S125" s="2565"/>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2"/>
      <c r="E128" s="2572"/>
      <c r="F128" s="2572"/>
      <c r="G128" s="2572"/>
      <c r="H128" s="2572"/>
      <c r="I128" s="513"/>
      <c r="J128" s="2563"/>
      <c r="K128" s="2563"/>
      <c r="L128" s="513"/>
      <c r="M128" s="513"/>
      <c r="N128" s="513"/>
      <c r="O128" s="513"/>
      <c r="P128" s="513"/>
      <c r="Q128" s="513"/>
      <c r="R128" s="513"/>
      <c r="S128" s="513"/>
      <c r="T128" s="514"/>
      <c r="U128" s="516"/>
    </row>
    <row r="129" spans="1:21" ht="12.75">
      <c r="A129" s="513" t="s">
        <v>308</v>
      </c>
      <c r="B129" s="523"/>
      <c r="C129" s="513"/>
      <c r="D129" s="2573" t="s">
        <v>1103</v>
      </c>
      <c r="E129" s="2573"/>
      <c r="F129" s="2573"/>
      <c r="G129" s="2573"/>
      <c r="H129" s="2573"/>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2"/>
      <c r="E131" s="2062"/>
      <c r="F131" s="2062"/>
      <c r="G131" s="2062"/>
      <c r="H131" s="2062"/>
      <c r="I131" s="513"/>
      <c r="J131" s="2062"/>
      <c r="K131" s="2062"/>
      <c r="L131" s="2062"/>
      <c r="M131" s="2062"/>
      <c r="N131" s="513"/>
      <c r="O131" s="513"/>
      <c r="P131" s="513"/>
      <c r="Q131" s="513"/>
      <c r="R131" s="513"/>
      <c r="S131" s="513"/>
      <c r="T131" s="514"/>
      <c r="U131" s="516"/>
    </row>
    <row r="132" spans="1:21" ht="12" customHeight="1">
      <c r="A132" s="527"/>
      <c r="B132" s="513"/>
      <c r="C132" s="513"/>
      <c r="D132" s="2566" t="s">
        <v>1106</v>
      </c>
      <c r="E132" s="2566"/>
      <c r="F132" s="2566"/>
      <c r="G132" s="2566"/>
      <c r="H132" s="2566"/>
      <c r="I132" s="513"/>
      <c r="J132" s="2566" t="s">
        <v>1107</v>
      </c>
      <c r="K132" s="2566"/>
      <c r="L132" s="2566"/>
      <c r="M132" s="256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7"/>
      <c r="B138" s="2568"/>
      <c r="C138" s="2568"/>
      <c r="D138" s="518"/>
      <c r="E138" s="2563"/>
      <c r="F138" s="2563"/>
      <c r="G138" s="513"/>
      <c r="H138" s="513"/>
      <c r="I138" s="513"/>
      <c r="J138" s="513"/>
      <c r="K138" s="513"/>
      <c r="L138" s="513"/>
      <c r="M138" s="513"/>
      <c r="N138" s="513"/>
      <c r="O138" s="513"/>
      <c r="P138" s="513"/>
      <c r="Q138" s="513"/>
      <c r="R138" s="513"/>
      <c r="S138" s="513"/>
      <c r="T138" s="520"/>
      <c r="U138" s="521"/>
    </row>
    <row r="139" spans="1:21" ht="12.75">
      <c r="A139" s="2561" t="s">
        <v>1110</v>
      </c>
      <c r="B139" s="2562"/>
      <c r="C139" s="2562"/>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R56:R61 R45:R53 R83:R95 R99:R103">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6">
    <cfRule type="cellIs" dxfId="126" priority="229" stopIfTrue="1" operator="notEqual">
      <formula>$B26</formula>
    </cfRule>
    <cfRule type="cellIs" priority="230" stopIfTrue="1" operator="notEqual">
      <formula>$B26</formula>
    </cfRule>
  </conditionalFormatting>
  <conditionalFormatting sqref="R17:R25">
    <cfRule type="cellIs" dxfId="125" priority="228" stopIfTrue="1" operator="notEqual">
      <formula>$B17</formula>
    </cfRule>
  </conditionalFormatting>
  <conditionalFormatting sqref="R27">
    <cfRule type="cellIs" dxfId="124" priority="227" stopIfTrue="1" operator="notEqual">
      <formula>$B27</formula>
    </cfRule>
  </conditionalFormatting>
  <conditionalFormatting sqref="R38">
    <cfRule type="cellIs" dxfId="123" priority="225" stopIfTrue="1" operator="notEqual">
      <formula>$B38</formula>
    </cfRule>
    <cfRule type="cellIs" priority="226" stopIfTrue="1" operator="notEqual">
      <formula>$B38</formula>
    </cfRule>
  </conditionalFormatting>
  <conditionalFormatting sqref="R29:R37">
    <cfRule type="cellIs" dxfId="122" priority="224" stopIfTrue="1" operator="notEqual">
      <formula>$B29</formula>
    </cfRule>
  </conditionalFormatting>
  <conditionalFormatting sqref="R42">
    <cfRule type="cellIs" dxfId="121" priority="222" stopIfTrue="1" operator="notEqual">
      <formula>$B42</formula>
    </cfRule>
    <cfRule type="cellIs" priority="223" stopIfTrue="1" operator="notEqual">
      <formula>$B42</formula>
    </cfRule>
  </conditionalFormatting>
  <conditionalFormatting sqref="R40:R41">
    <cfRule type="cellIs" dxfId="120" priority="221" stopIfTrue="1" operator="notEqual">
      <formula>$B40</formula>
    </cfRule>
  </conditionalFormatting>
  <conditionalFormatting sqref="R43">
    <cfRule type="cellIs" dxfId="119" priority="220" stopIfTrue="1" operator="notEqual">
      <formula>$B43</formula>
    </cfRule>
  </conditionalFormatting>
  <conditionalFormatting sqref="R54">
    <cfRule type="cellIs" dxfId="118" priority="218" stopIfTrue="1" operator="notEqual">
      <formula>$B54</formula>
    </cfRule>
    <cfRule type="cellIs" priority="219" stopIfTrue="1" operator="notEqual">
      <formula>$B54</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70">
    <cfRule type="cellIs" dxfId="116" priority="212" stopIfTrue="1" operator="notEqual">
      <formula>$B70</formula>
    </cfRule>
    <cfRule type="cellIs" priority="213" stopIfTrue="1" operator="notEqual">
      <formula>$B70</formula>
    </cfRule>
  </conditionalFormatting>
  <conditionalFormatting sqref="R65:R69">
    <cfRule type="cellIs" dxfId="115" priority="211" stopIfTrue="1" operator="notEqual">
      <formula>$B65</formula>
    </cfRule>
  </conditionalFormatting>
  <conditionalFormatting sqref="R77">
    <cfRule type="cellIs" dxfId="114" priority="209" stopIfTrue="1" operator="notEqual">
      <formula>$B77</formula>
    </cfRule>
    <cfRule type="cellIs" priority="210" stopIfTrue="1" operator="notEqual">
      <formula>$B77</formula>
    </cfRule>
  </conditionalFormatting>
  <conditionalFormatting sqref="R96">
    <cfRule type="cellIs" dxfId="113" priority="207" stopIfTrue="1" operator="notEqual">
      <formula>$B96</formula>
    </cfRule>
    <cfRule type="cellIs" priority="208" stopIfTrue="1" operator="notEqual">
      <formula>$B96</formula>
    </cfRule>
  </conditionalFormatting>
  <conditionalFormatting sqref="R72:R76">
    <cfRule type="cellIs" dxfId="112" priority="206" stopIfTrue="1" operator="notEqual">
      <formula>$B72</formula>
    </cfRule>
  </conditionalFormatting>
  <conditionalFormatting sqref="R79:R80">
    <cfRule type="cellIs" dxfId="111" priority="205" stopIfTrue="1" operator="notEqual">
      <formula>$B79</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S24">
    <cfRule type="expression" dxfId="100" priority="179" stopIfTrue="1">
      <formula>(S23+T23)&gt;C23</formula>
    </cfRule>
  </conditionalFormatting>
  <conditionalFormatting sqref="S25">
    <cfRule type="expression" dxfId="99" priority="178" stopIfTrue="1">
      <formula>(S25+T25)&gt;C25</formula>
    </cfRule>
  </conditionalFormatting>
  <conditionalFormatting sqref="S27">
    <cfRule type="expression" dxfId="98" priority="171" stopIfTrue="1">
      <formula>(S27+T27)&gt;C27</formula>
    </cfRule>
  </conditionalFormatting>
  <conditionalFormatting sqref="S29">
    <cfRule type="expression" dxfId="97" priority="169" stopIfTrue="1">
      <formula>(S29+T29)&gt;C29</formula>
    </cfRule>
  </conditionalFormatting>
  <conditionalFormatting sqref="S30:S37">
    <cfRule type="expression" dxfId="96" priority="167" stopIfTrue="1">
      <formula>(S30+T30)&gt;C30</formula>
    </cfRule>
  </conditionalFormatting>
  <conditionalFormatting sqref="S40">
    <cfRule type="expression" dxfId="95" priority="153" stopIfTrue="1">
      <formula>(S40+T40)&gt;C40</formula>
    </cfRule>
  </conditionalFormatting>
  <conditionalFormatting sqref="S41">
    <cfRule type="expression" dxfId="94" priority="152" stopIfTrue="1">
      <formula>(S41+T41)&gt;C41</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S53">
    <cfRule type="expression" dxfId="87" priority="138" stopIfTrue="1">
      <formula>(S50+T50)&gt;C50</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S86">
    <cfRule type="expression" dxfId="82" priority="116" stopIfTrue="1">
      <formula>(S84+T84)&gt;C84</formula>
    </cfRule>
  </conditionalFormatting>
  <conditionalFormatting sqref="S87">
    <cfRule type="expression" dxfId="81" priority="113" stopIfTrue="1">
      <formula>(S87+T87)&gt;C87</formula>
    </cfRule>
  </conditionalFormatting>
  <conditionalFormatting sqref="S89:S93">
    <cfRule type="expression" dxfId="80" priority="108" stopIfTrue="1">
      <formula>(S89+T89)&gt;C89</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1" t="s">
        <v>1442</v>
      </c>
      <c r="B1" s="2582"/>
      <c r="C1" s="2582"/>
      <c r="D1" s="2582"/>
      <c r="E1" s="2582"/>
      <c r="F1" s="2582"/>
      <c r="G1" s="2582"/>
      <c r="H1" s="2582"/>
      <c r="I1" s="2582"/>
      <c r="J1" s="2583"/>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25000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2550000</v>
      </c>
      <c r="C29" s="566"/>
      <c r="D29" s="566"/>
      <c r="E29" s="565">
        <f>'Sources and Uses Budget'!S29</f>
        <v>2500000</v>
      </c>
      <c r="F29" s="566"/>
      <c r="G29" s="566"/>
      <c r="H29" s="565">
        <f>'Sources and Uses Budget'!T29</f>
        <v>0</v>
      </c>
      <c r="I29" s="566"/>
      <c r="J29" s="566"/>
      <c r="K29" s="563"/>
    </row>
    <row r="30" spans="1:11" s="564" customFormat="1">
      <c r="A30" s="215" t="s">
        <v>634</v>
      </c>
      <c r="B30" s="565">
        <f>'Sources and Uses Budget'!C30</f>
        <v>16209901.495999999</v>
      </c>
      <c r="C30" s="566"/>
      <c r="D30" s="566"/>
      <c r="E30" s="565">
        <f>'Sources and Uses Budget'!S30</f>
        <v>16209901.495999999</v>
      </c>
      <c r="F30" s="566"/>
      <c r="G30" s="566"/>
      <c r="H30" s="565">
        <f>'Sources and Uses Budget'!T30</f>
        <v>0</v>
      </c>
      <c r="I30" s="566"/>
      <c r="J30" s="566"/>
      <c r="K30" s="563"/>
    </row>
    <row r="31" spans="1:11" s="564" customFormat="1">
      <c r="A31" s="215" t="s">
        <v>635</v>
      </c>
      <c r="B31" s="565">
        <f>'Sources and Uses Budget'!C31</f>
        <v>1239336.0000000002</v>
      </c>
      <c r="C31" s="566"/>
      <c r="D31" s="566"/>
      <c r="E31" s="565">
        <f>'Sources and Uses Budget'!S31</f>
        <v>1239336.0000000002</v>
      </c>
      <c r="F31" s="566"/>
      <c r="G31" s="566"/>
      <c r="H31" s="565">
        <f>'Sources and Uses Budget'!T31</f>
        <v>0</v>
      </c>
      <c r="I31" s="566"/>
      <c r="J31" s="566"/>
      <c r="K31" s="563"/>
    </row>
    <row r="32" spans="1:11" s="564" customFormat="1">
      <c r="A32" s="215" t="s">
        <v>142</v>
      </c>
      <c r="B32" s="565">
        <f>'Sources and Uses Budget'!C32</f>
        <v>578946.96</v>
      </c>
      <c r="C32" s="566"/>
      <c r="D32" s="566"/>
      <c r="E32" s="565">
        <f>'Sources and Uses Budget'!S32</f>
        <v>578946.96</v>
      </c>
      <c r="F32" s="566"/>
      <c r="G32" s="566"/>
      <c r="H32" s="565">
        <f>'Sources and Uses Budget'!T32</f>
        <v>0</v>
      </c>
      <c r="I32" s="566"/>
      <c r="J32" s="566"/>
      <c r="K32" s="563"/>
    </row>
    <row r="33" spans="1:11" s="564" customFormat="1">
      <c r="A33" s="215" t="s">
        <v>143</v>
      </c>
      <c r="B33" s="565">
        <f>'Sources and Uses Budget'!C33</f>
        <v>578946.96</v>
      </c>
      <c r="C33" s="566"/>
      <c r="D33" s="566"/>
      <c r="E33" s="565">
        <f>'Sources and Uses Budget'!S33</f>
        <v>578946.96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21157131.416000001</v>
      </c>
      <c r="C38" s="565">
        <f>SUM(C29:C37)</f>
        <v>0</v>
      </c>
      <c r="D38" s="565">
        <f>SUM(D29:D37)</f>
        <v>0</v>
      </c>
      <c r="E38" s="565">
        <f>'Sources and Uses Budget'!S38</f>
        <v>21107131.416000001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635000</v>
      </c>
      <c r="C40" s="566"/>
      <c r="D40" s="566"/>
      <c r="E40" s="565">
        <f>'Sources and Uses Budget'!S40</f>
        <v>635000</v>
      </c>
      <c r="F40" s="566"/>
      <c r="G40" s="566"/>
      <c r="H40" s="565">
        <f>'Sources and Uses Budget'!T40</f>
        <v>0</v>
      </c>
      <c r="I40" s="566"/>
      <c r="J40" s="566"/>
      <c r="K40" s="563"/>
    </row>
    <row r="41" spans="1:11" s="564" customFormat="1">
      <c r="A41" s="568" t="s">
        <v>151</v>
      </c>
      <c r="B41" s="565">
        <f>'Sources and Uses Budget'!C41</f>
        <v>19000</v>
      </c>
      <c r="C41" s="566"/>
      <c r="D41" s="566"/>
      <c r="E41" s="565">
        <f>'Sources and Uses Budget'!S41</f>
        <v>19000</v>
      </c>
      <c r="F41" s="566"/>
      <c r="G41" s="566"/>
      <c r="H41" s="565">
        <f>'Sources and Uses Budget'!T41</f>
        <v>0</v>
      </c>
      <c r="I41" s="566"/>
      <c r="J41" s="566"/>
      <c r="K41" s="563"/>
    </row>
    <row r="42" spans="1:11" s="564" customFormat="1">
      <c r="A42" s="569" t="s">
        <v>152</v>
      </c>
      <c r="B42" s="565">
        <f>'Sources and Uses Budget'!C42</f>
        <v>654000</v>
      </c>
      <c r="C42" s="565">
        <f>SUM(C39:C41)</f>
        <v>0</v>
      </c>
      <c r="D42" s="565">
        <f>SUM(D39:D41)</f>
        <v>0</v>
      </c>
      <c r="E42" s="565">
        <f>'Sources and Uses Budget'!S42</f>
        <v>654000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195000</v>
      </c>
      <c r="C43" s="566"/>
      <c r="D43" s="566"/>
      <c r="E43" s="565">
        <f>'Sources and Uses Budget'!S43</f>
        <v>195000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1571955.4636248664</v>
      </c>
      <c r="C45" s="566"/>
      <c r="D45" s="566"/>
      <c r="E45" s="565">
        <f>'Sources and Uses Budget'!S45</f>
        <v>1050865.2546885484</v>
      </c>
      <c r="F45" s="566"/>
      <c r="G45" s="566"/>
      <c r="H45" s="565">
        <f>'Sources and Uses Budget'!T45</f>
        <v>0</v>
      </c>
      <c r="I45" s="566"/>
      <c r="J45" s="566"/>
      <c r="K45" s="563"/>
    </row>
    <row r="46" spans="1:11" s="564" customFormat="1">
      <c r="A46" s="568" t="s">
        <v>156</v>
      </c>
      <c r="B46" s="565">
        <f>'Sources and Uses Budget'!C46</f>
        <v>228530.12165420136</v>
      </c>
      <c r="C46" s="566"/>
      <c r="D46" s="566"/>
      <c r="E46" s="565">
        <f>'Sources and Uses Budget'!S46</f>
        <v>228530.12165420136</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308209.63125657075</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15000</v>
      </c>
      <c r="C50" s="566"/>
      <c r="D50" s="566"/>
      <c r="E50" s="565">
        <f>'Sources and Uses Budget'!S50</f>
        <v>15000</v>
      </c>
      <c r="F50" s="566"/>
      <c r="G50" s="566"/>
      <c r="H50" s="565">
        <f>'Sources and Uses Budget'!T50</f>
        <v>0</v>
      </c>
      <c r="I50" s="566"/>
      <c r="J50" s="566"/>
      <c r="K50" s="563"/>
    </row>
    <row r="51" spans="1:11" s="564" customFormat="1">
      <c r="A51" s="568" t="s">
        <v>159</v>
      </c>
      <c r="B51" s="565">
        <f>'Sources and Uses Budget'!C51</f>
        <v>25000</v>
      </c>
      <c r="C51" s="566"/>
      <c r="D51" s="566"/>
      <c r="E51" s="565">
        <f>'Sources and Uses Budget'!S51</f>
        <v>25000</v>
      </c>
      <c r="F51" s="566"/>
      <c r="G51" s="566"/>
      <c r="H51" s="565">
        <f>'Sources and Uses Budget'!T51</f>
        <v>0</v>
      </c>
      <c r="I51" s="566"/>
      <c r="J51" s="566"/>
      <c r="K51" s="563"/>
    </row>
    <row r="52" spans="1:11" s="564" customFormat="1">
      <c r="A52" s="568" t="s">
        <v>160</v>
      </c>
      <c r="B52" s="565">
        <f>'Sources and Uses Budget'!C52</f>
        <v>120000</v>
      </c>
      <c r="C52" s="566"/>
      <c r="D52" s="566"/>
      <c r="E52" s="565">
        <f>'Sources and Uses Budget'!S52</f>
        <v>120000</v>
      </c>
      <c r="F52" s="566"/>
      <c r="G52" s="566"/>
      <c r="H52" s="565">
        <f>'Sources and Uses Budget'!T52</f>
        <v>0</v>
      </c>
      <c r="I52" s="566"/>
      <c r="J52" s="566"/>
      <c r="K52" s="563"/>
    </row>
    <row r="53" spans="1:11" s="564" customFormat="1">
      <c r="A53" s="571" t="str">
        <f>'Sources and Uses Budget'!$A53</f>
        <v>Other: Deferred Soft Loan Interest</v>
      </c>
      <c r="B53" s="565">
        <f>'Sources and Uses Budget'!C53</f>
        <v>36098.333333333328</v>
      </c>
      <c r="C53" s="566"/>
      <c r="D53" s="566"/>
      <c r="E53" s="565">
        <f>'Sources and Uses Budget'!S53</f>
        <v>36098.333333333328</v>
      </c>
      <c r="F53" s="566"/>
      <c r="G53" s="566"/>
      <c r="H53" s="565">
        <f>'Sources and Uses Budget'!T53</f>
        <v>0</v>
      </c>
      <c r="I53" s="566"/>
      <c r="J53" s="566"/>
      <c r="K53" s="563"/>
    </row>
    <row r="54" spans="1:11" s="575" customFormat="1">
      <c r="A54" s="569" t="s">
        <v>162</v>
      </c>
      <c r="B54" s="565">
        <f>'Sources and Uses Budget'!C54</f>
        <v>2304793.549868972</v>
      </c>
      <c r="C54" s="572">
        <f>SUM(C45:C53)</f>
        <v>0</v>
      </c>
      <c r="D54" s="572">
        <f>SUM(D45:D53)</f>
        <v>0</v>
      </c>
      <c r="E54" s="565">
        <f>'Sources and Uses Budget'!S54</f>
        <v>1475493.7096760829</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18400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Legal</v>
      </c>
      <c r="B61" s="565">
        <f>'Sources and Uses Budget'!C61</f>
        <v>25000</v>
      </c>
      <c r="C61" s="566"/>
      <c r="D61" s="566"/>
      <c r="E61" s="567"/>
      <c r="F61" s="567"/>
      <c r="G61" s="567"/>
      <c r="H61" s="567"/>
      <c r="I61" s="567"/>
      <c r="J61" s="567"/>
      <c r="K61" s="563"/>
    </row>
    <row r="62" spans="1:11" s="564" customFormat="1" ht="13.7" customHeight="1">
      <c r="A62" s="569" t="s">
        <v>309</v>
      </c>
      <c r="B62" s="565">
        <f>'Sources and Uses Budget'!C62</f>
        <v>68400</v>
      </c>
      <c r="C62" s="565">
        <f>SUM(C56:C61)</f>
        <v>0</v>
      </c>
      <c r="D62" s="565">
        <f>SUM(D56:D61)</f>
        <v>0</v>
      </c>
      <c r="E62" s="567"/>
      <c r="F62" s="567"/>
      <c r="G62" s="567"/>
      <c r="H62" s="567"/>
      <c r="I62" s="567"/>
      <c r="J62" s="567"/>
      <c r="K62" s="563"/>
    </row>
    <row r="63" spans="1:11" s="564" customFormat="1">
      <c r="A63" s="576" t="s">
        <v>310</v>
      </c>
      <c r="B63" s="565">
        <f>'Sources and Uses Budget'!C63</f>
        <v>24404324.965868972</v>
      </c>
      <c r="C63" s="565">
        <f>SUM(C8+C11+C13+C14+C15+C26+C27+C38+C42+C43+C54+C62)</f>
        <v>0</v>
      </c>
      <c r="D63" s="565">
        <f>SUM(D8+D11+D13+D14+D15+D26+D27+D38+D42+D43+D54+D62)</f>
        <v>0</v>
      </c>
      <c r="E63" s="565">
        <f>'Sources and Uses Budget'!S63</f>
        <v>23431625.125676084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80000</v>
      </c>
      <c r="C65" s="566"/>
      <c r="D65" s="566"/>
      <c r="E65" s="565">
        <f>'Sources and Uses Budget'!S65</f>
        <v>80000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Sponsor Legal</v>
      </c>
      <c r="B69" s="565">
        <f>'Sources and Uses Budget'!C69</f>
        <v>60000</v>
      </c>
      <c r="C69" s="566"/>
      <c r="D69" s="566"/>
      <c r="E69" s="565">
        <f>'Sources and Uses Budget'!S69</f>
        <v>60000</v>
      </c>
      <c r="F69" s="566"/>
      <c r="G69" s="566"/>
      <c r="H69" s="565">
        <f>'Sources and Uses Budget'!T69</f>
        <v>0</v>
      </c>
      <c r="I69" s="566"/>
      <c r="J69" s="566"/>
      <c r="K69" s="563"/>
    </row>
    <row r="70" spans="1:11" s="564" customFormat="1">
      <c r="A70" s="569" t="s">
        <v>636</v>
      </c>
      <c r="B70" s="565">
        <f>'Sources and Uses Budget'!C70</f>
        <v>140000</v>
      </c>
      <c r="C70" s="565">
        <f>SUM(C64:C69)</f>
        <v>0</v>
      </c>
      <c r="D70" s="565">
        <f>SUM(D64:D69)</f>
        <v>0</v>
      </c>
      <c r="E70" s="565">
        <f>'Sources and Uses Budget'!S70</f>
        <v>140000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312937.50253468385</v>
      </c>
      <c r="C75" s="566"/>
      <c r="D75" s="566"/>
      <c r="E75" s="567"/>
      <c r="F75" s="567"/>
      <c r="G75" s="567"/>
      <c r="H75" s="567"/>
      <c r="I75" s="567"/>
      <c r="J75" s="567"/>
      <c r="K75" s="563"/>
    </row>
    <row r="76" spans="1:11" s="564" customFormat="1" ht="24">
      <c r="A76" s="571" t="str">
        <f>'Sources and Uses Budget'!$A76</f>
        <v>Other: Supplemental Operating and Transition Reserve</v>
      </c>
      <c r="B76" s="565">
        <f>'Sources and Uses Budget'!C76</f>
        <v>370000</v>
      </c>
      <c r="C76" s="566"/>
      <c r="D76" s="566"/>
      <c r="E76" s="567"/>
      <c r="F76" s="567"/>
      <c r="G76" s="567"/>
      <c r="H76" s="567"/>
      <c r="I76" s="567"/>
      <c r="J76" s="567"/>
      <c r="K76" s="563"/>
    </row>
    <row r="77" spans="1:11" s="564" customFormat="1">
      <c r="A77" s="569" t="s">
        <v>641</v>
      </c>
      <c r="B77" s="565">
        <f>'Sources and Uses Budget'!C77</f>
        <v>682937.50253468379</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1057856.5708000001</v>
      </c>
      <c r="C79" s="566"/>
      <c r="D79" s="566"/>
      <c r="E79" s="565">
        <f>'Sources and Uses Budget'!S79</f>
        <v>1057856.5708000001</v>
      </c>
      <c r="F79" s="566"/>
      <c r="G79" s="566"/>
      <c r="H79" s="565">
        <f>'Sources and Uses Budget'!T79</f>
        <v>0</v>
      </c>
      <c r="I79" s="566"/>
      <c r="J79" s="566"/>
      <c r="K79" s="563"/>
    </row>
    <row r="80" spans="1:11" s="564" customFormat="1">
      <c r="A80" s="568" t="s">
        <v>61</v>
      </c>
      <c r="B80" s="565">
        <f>'Sources and Uses Budget'!C80</f>
        <v>200000</v>
      </c>
      <c r="C80" s="566"/>
      <c r="D80" s="566"/>
      <c r="E80" s="565">
        <f>'Sources and Uses Budget'!S80</f>
        <v>200000</v>
      </c>
      <c r="F80" s="566"/>
      <c r="G80" s="566"/>
      <c r="H80" s="565">
        <f>'Sources and Uses Budget'!T80</f>
        <v>0</v>
      </c>
      <c r="I80" s="566"/>
      <c r="J80" s="566"/>
      <c r="K80" s="563"/>
    </row>
    <row r="81" spans="1:11" s="564" customFormat="1">
      <c r="A81" s="569" t="s">
        <v>1419</v>
      </c>
      <c r="B81" s="565">
        <f>'Sources and Uses Budget'!C81</f>
        <v>1257856.5708000001</v>
      </c>
      <c r="C81" s="565">
        <f>SUM(C79:C80)</f>
        <v>0</v>
      </c>
      <c r="D81" s="565">
        <f>SUM(D79:D80)</f>
        <v>0</v>
      </c>
      <c r="E81" s="565">
        <f>'Sources and Uses Budget'!S81</f>
        <v>1257856.5708000001</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138270.69055768009</v>
      </c>
      <c r="C83" s="566"/>
      <c r="D83" s="566"/>
      <c r="E83" s="567"/>
      <c r="F83" s="567"/>
      <c r="G83" s="567"/>
      <c r="H83" s="567"/>
      <c r="I83" s="567"/>
      <c r="J83" s="567"/>
      <c r="K83" s="563"/>
    </row>
    <row r="84" spans="1:11" s="564" customFormat="1">
      <c r="A84" s="215" t="s">
        <v>825</v>
      </c>
      <c r="B84" s="565">
        <f>'Sources and Uses Budget'!C84</f>
        <v>15000</v>
      </c>
      <c r="C84" s="566"/>
      <c r="D84" s="566"/>
      <c r="E84" s="565">
        <f>'Sources and Uses Budget'!S84</f>
        <v>15000</v>
      </c>
      <c r="F84" s="566"/>
      <c r="G84" s="566"/>
      <c r="H84" s="565">
        <f>'Sources and Uses Budget'!T84</f>
        <v>0</v>
      </c>
      <c r="I84" s="566"/>
      <c r="J84" s="566"/>
      <c r="K84" s="563"/>
    </row>
    <row r="85" spans="1:11" s="564" customFormat="1">
      <c r="A85" s="215" t="s">
        <v>826</v>
      </c>
      <c r="B85" s="565">
        <f>'Sources and Uses Budget'!C85</f>
        <v>3062230.66</v>
      </c>
      <c r="C85" s="566"/>
      <c r="D85" s="566"/>
      <c r="E85" s="565">
        <f>'Sources and Uses Budget'!S85</f>
        <v>3062230.66</v>
      </c>
      <c r="F85" s="566"/>
      <c r="G85" s="566"/>
      <c r="H85" s="565">
        <f>'Sources and Uses Budget'!T85</f>
        <v>0</v>
      </c>
      <c r="I85" s="566"/>
      <c r="J85" s="566"/>
      <c r="K85" s="563"/>
    </row>
    <row r="86" spans="1:11" s="564" customFormat="1">
      <c r="A86" s="215" t="s">
        <v>827</v>
      </c>
      <c r="B86" s="565">
        <f>'Sources and Uses Budget'!C86</f>
        <v>408000</v>
      </c>
      <c r="C86" s="566"/>
      <c r="D86" s="566"/>
      <c r="E86" s="565">
        <f>'Sources and Uses Budget'!S86</f>
        <v>408000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90000</v>
      </c>
      <c r="C88" s="566"/>
      <c r="D88" s="566"/>
      <c r="E88" s="567"/>
      <c r="F88" s="567"/>
      <c r="G88" s="567"/>
      <c r="H88" s="567"/>
      <c r="I88" s="567"/>
      <c r="J88" s="567"/>
      <c r="K88" s="563"/>
    </row>
    <row r="89" spans="1:11" s="564" customFormat="1">
      <c r="A89" s="215" t="s">
        <v>830</v>
      </c>
      <c r="B89" s="565">
        <f>'Sources and Uses Budget'!C89</f>
        <v>15000</v>
      </c>
      <c r="C89" s="566"/>
      <c r="D89" s="566"/>
      <c r="E89" s="565">
        <f>'Sources and Uses Budget'!S89</f>
        <v>15000</v>
      </c>
      <c r="F89" s="566"/>
      <c r="G89" s="566"/>
      <c r="H89" s="565">
        <f>'Sources and Uses Budget'!T89</f>
        <v>0</v>
      </c>
      <c r="I89" s="566"/>
      <c r="J89" s="566"/>
      <c r="K89" s="563"/>
    </row>
    <row r="90" spans="1:11" s="564" customFormat="1">
      <c r="A90" s="215" t="s">
        <v>831</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Other: Printing</v>
      </c>
      <c r="B93" s="565">
        <f>'Sources and Uses Budget'!C93</f>
        <v>10000</v>
      </c>
      <c r="C93" s="566"/>
      <c r="D93" s="566"/>
      <c r="E93" s="565">
        <f>'Sources and Uses Budget'!S93</f>
        <v>10000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3768501.3505576802</v>
      </c>
      <c r="C96" s="565">
        <f>SUM(C83:C95)</f>
        <v>0</v>
      </c>
      <c r="D96" s="565">
        <f>SUM(D83:D95)</f>
        <v>0</v>
      </c>
      <c r="E96" s="565">
        <f>'Sources and Uses Budget'!S96</f>
        <v>3525230.66</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30253620.389761336</v>
      </c>
      <c r="C97" s="565">
        <f>SUM(C63+C70+C77+C81+C96)</f>
        <v>0</v>
      </c>
      <c r="D97" s="565">
        <f>SUM(D63+D70+D77+D81+D96)</f>
        <v>0</v>
      </c>
      <c r="E97" s="565">
        <f>'Sources and Uses Budget'!S97</f>
        <v>28354712.356476083</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4253207</v>
      </c>
      <c r="C99" s="566"/>
      <c r="D99" s="566"/>
      <c r="E99" s="565">
        <f>'Sources and Uses Budget'!S99</f>
        <v>4253207</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4253207</v>
      </c>
      <c r="C104" s="565">
        <f>SUM(C99:C103)</f>
        <v>0</v>
      </c>
      <c r="D104" s="565">
        <f>SUM(D99:D103)</f>
        <v>0</v>
      </c>
      <c r="E104" s="565">
        <f>'Sources and Uses Budget'!S104</f>
        <v>4253207</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34506827.389761336</v>
      </c>
      <c r="C105" s="572">
        <f>SUM(C97+C104)</f>
        <v>0</v>
      </c>
      <c r="D105" s="572">
        <f>SUM(D97+D104)</f>
        <v>0</v>
      </c>
      <c r="E105" s="565">
        <f>'Sources and Uses Budget'!S105</f>
        <v>32607919.356476083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32607919.356476083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5"/>
      <c r="E124" s="2576"/>
      <c r="F124" s="2576"/>
      <c r="G124" s="2576"/>
      <c r="H124" s="2576"/>
      <c r="I124" s="2576"/>
      <c r="J124" s="583"/>
      <c r="K124" s="563"/>
    </row>
    <row r="125" spans="1:11" s="564" customFormat="1" ht="12.75">
      <c r="A125" s="594"/>
      <c r="B125" s="593"/>
      <c r="C125" s="594"/>
      <c r="D125" s="2576"/>
      <c r="E125" s="2576"/>
      <c r="F125" s="2576"/>
      <c r="G125" s="2576"/>
      <c r="H125" s="2576"/>
      <c r="I125" s="2576"/>
      <c r="J125" s="583"/>
      <c r="K125" s="563"/>
    </row>
    <row r="126" spans="1:11" s="564" customFormat="1" ht="12.75">
      <c r="A126" s="594"/>
      <c r="B126" s="593"/>
      <c r="C126" s="594"/>
      <c r="D126" s="2576"/>
      <c r="E126" s="2576"/>
      <c r="F126" s="2576"/>
      <c r="G126" s="2576"/>
      <c r="H126" s="2576"/>
      <c r="I126" s="257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7"/>
      <c r="B139" s="2578"/>
      <c r="C139" s="2578"/>
      <c r="D139" s="606"/>
      <c r="E139" s="594"/>
      <c r="F139" s="594"/>
      <c r="G139" s="594"/>
    </row>
    <row r="140" spans="1:11" ht="12" customHeight="1">
      <c r="A140" s="2579"/>
      <c r="B140" s="2580"/>
      <c r="C140" s="258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9"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84" t="s">
        <v>2033</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58" ht="15.75" customHeight="1">
      <c r="A2" s="2587" t="s">
        <v>2034</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0" t="str">
        <f>IF(Application!H18="","",Application!H18)</f>
        <v xml:space="preserve">Tiburon Place </v>
      </c>
      <c r="M4" s="2591"/>
      <c r="N4" s="2591"/>
      <c r="O4" s="2591"/>
      <c r="P4" s="2591"/>
      <c r="Q4" s="2591"/>
      <c r="R4" s="2591"/>
      <c r="S4" s="2591"/>
      <c r="T4" s="2591"/>
      <c r="U4" s="2591"/>
      <c r="V4" s="2591"/>
      <c r="W4" s="2591"/>
      <c r="X4" s="2591"/>
      <c r="Y4" s="2591"/>
      <c r="Z4" s="2591"/>
      <c r="AA4" s="2591"/>
      <c r="AB4" s="2591"/>
      <c r="AC4" s="2592"/>
      <c r="AD4" s="1529"/>
      <c r="AE4" s="1529"/>
      <c r="AF4" s="2593" t="s">
        <v>2035</v>
      </c>
      <c r="AG4" s="2594"/>
      <c r="AH4" s="2594"/>
      <c r="AI4" s="2594"/>
      <c r="AJ4" s="2594"/>
      <c r="AK4" s="2594"/>
      <c r="AL4" s="2594"/>
      <c r="AM4" s="2594"/>
      <c r="AN4" s="2594"/>
      <c r="AO4" s="2594"/>
      <c r="AP4" s="2595">
        <v>44197</v>
      </c>
      <c r="AQ4" s="2596"/>
      <c r="AR4" s="2596"/>
      <c r="AS4" s="2596"/>
      <c r="AT4" s="2596"/>
      <c r="AU4" s="259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598" t="s">
        <v>2036</v>
      </c>
      <c r="AG5" s="2599"/>
      <c r="AH5" s="2599"/>
      <c r="AI5" s="2599"/>
      <c r="AJ5" s="2599"/>
      <c r="AK5" s="2599"/>
      <c r="AL5" s="2599"/>
      <c r="AM5" s="2599"/>
      <c r="AN5" s="2599"/>
      <c r="AO5" s="2599"/>
      <c r="AP5" s="2595">
        <v>44197</v>
      </c>
      <c r="AQ5" s="2596"/>
      <c r="AR5" s="2596"/>
      <c r="AS5" s="2596"/>
      <c r="AT5" s="2596"/>
      <c r="AU5" s="2597"/>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14" t="str">
        <f>IF(Application!H16="","",Application!H16)</f>
        <v>Tiburon Place, L.P.</v>
      </c>
      <c r="M6" s="2615"/>
      <c r="N6" s="2615"/>
      <c r="O6" s="2615"/>
      <c r="P6" s="2615"/>
      <c r="Q6" s="2615"/>
      <c r="R6" s="2615"/>
      <c r="S6" s="2615"/>
      <c r="T6" s="2615"/>
      <c r="U6" s="2615"/>
      <c r="V6" s="2615"/>
      <c r="W6" s="2615"/>
      <c r="X6" s="2615"/>
      <c r="Y6" s="2615"/>
      <c r="Z6" s="2615"/>
      <c r="AA6" s="2615"/>
      <c r="AB6" s="2615"/>
      <c r="AC6" s="261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17" t="str">
        <f>Application!T196</f>
        <v>No</v>
      </c>
      <c r="AC8" s="2618"/>
      <c r="AD8" s="261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0" t="e">
        <f>VLOOKUP("CalHFA Permanent Loan",Application!C564:AS575,37,TRUE)</f>
        <v>#N/A</v>
      </c>
      <c r="O10" s="2621"/>
      <c r="P10" s="2621"/>
      <c r="Q10" s="2621"/>
      <c r="R10" s="2621"/>
      <c r="S10" s="2621"/>
      <c r="T10" s="2622"/>
      <c r="U10" s="1529"/>
      <c r="V10" s="1529"/>
      <c r="W10" s="1529"/>
      <c r="X10" s="2600" t="s">
        <v>2041</v>
      </c>
      <c r="Y10" s="2601"/>
      <c r="Z10" s="2601"/>
      <c r="AA10" s="2601"/>
      <c r="AB10" s="2601"/>
      <c r="AC10" s="2601"/>
      <c r="AD10" s="2601"/>
      <c r="AE10" s="2601"/>
      <c r="AF10" s="2601"/>
      <c r="AG10" s="2601"/>
      <c r="AH10" s="2601"/>
      <c r="AI10" s="2601"/>
      <c r="AJ10" s="2601"/>
      <c r="AK10" s="2602"/>
      <c r="AL10" s="2606">
        <f>Application!W471</f>
        <v>11</v>
      </c>
      <c r="AM10" s="2607"/>
      <c r="AN10" s="2607"/>
      <c r="AO10" s="2607"/>
      <c r="AP10" s="2608"/>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23">
        <f>Application!AA925</f>
        <v>0</v>
      </c>
      <c r="O11" s="2624"/>
      <c r="P11" s="2624"/>
      <c r="Q11" s="2624"/>
      <c r="R11" s="2624"/>
      <c r="S11" s="2624"/>
      <c r="T11" s="2625"/>
      <c r="U11" s="1529"/>
      <c r="V11" s="1529"/>
      <c r="W11" s="1529"/>
      <c r="X11" s="2626" t="s">
        <v>2043</v>
      </c>
      <c r="Y11" s="2627"/>
      <c r="Z11" s="2627"/>
      <c r="AA11" s="2627"/>
      <c r="AB11" s="2627"/>
      <c r="AC11" s="2627"/>
      <c r="AD11" s="2627"/>
      <c r="AE11" s="2627"/>
      <c r="AF11" s="2627"/>
      <c r="AG11" s="2627"/>
      <c r="AH11" s="2627"/>
      <c r="AI11" s="2627"/>
      <c r="AJ11" s="2627"/>
      <c r="AK11" s="2628"/>
      <c r="AL11" s="2603">
        <v>44197</v>
      </c>
      <c r="AM11" s="2604"/>
      <c r="AN11" s="2604"/>
      <c r="AO11" s="2604"/>
      <c r="AP11" s="2605"/>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0" t="s">
        <v>2044</v>
      </c>
      <c r="Y12" s="2601"/>
      <c r="Z12" s="2601"/>
      <c r="AA12" s="2601"/>
      <c r="AB12" s="2601"/>
      <c r="AC12" s="2601"/>
      <c r="AD12" s="2601"/>
      <c r="AE12" s="2601"/>
      <c r="AF12" s="2601"/>
      <c r="AG12" s="2601"/>
      <c r="AH12" s="2601"/>
      <c r="AI12" s="2601"/>
      <c r="AJ12" s="2601"/>
      <c r="AK12" s="2602"/>
      <c r="AL12" s="2603">
        <v>44197</v>
      </c>
      <c r="AM12" s="2604"/>
      <c r="AN12" s="2604"/>
      <c r="AO12" s="2604"/>
      <c r="AP12" s="2605"/>
      <c r="AQ12" s="1532"/>
      <c r="AR12" s="1532"/>
      <c r="AS12" s="1532"/>
      <c r="AT12" s="1532"/>
      <c r="AU12" s="1532"/>
      <c r="AV12" s="1529"/>
      <c r="AW12" s="1529"/>
      <c r="AX12" s="1529"/>
      <c r="AY12" s="1529"/>
      <c r="AZ12" s="1529"/>
      <c r="BA12" s="1529"/>
      <c r="BB12" s="1529"/>
      <c r="BC12" s="1529"/>
      <c r="BD12" s="1529"/>
      <c r="BE12" s="1535"/>
    </row>
    <row r="13" spans="1:58" thickBot="1">
      <c r="A13" s="1818"/>
      <c r="B13" s="2600" t="s">
        <v>2045</v>
      </c>
      <c r="C13" s="2601"/>
      <c r="D13" s="2601"/>
      <c r="E13" s="2601"/>
      <c r="F13" s="2601"/>
      <c r="G13" s="2601"/>
      <c r="H13" s="2601"/>
      <c r="I13" s="2601"/>
      <c r="J13" s="2601"/>
      <c r="K13" s="2601"/>
      <c r="L13" s="2601"/>
      <c r="M13" s="2601"/>
      <c r="N13" s="2601"/>
      <c r="O13" s="2601"/>
      <c r="P13" s="2602"/>
      <c r="Q13" s="2609" t="s">
        <v>2039</v>
      </c>
      <c r="R13" s="2596"/>
      <c r="S13" s="2596"/>
      <c r="T13" s="259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0" t="s">
        <v>2046</v>
      </c>
      <c r="C15" s="2610"/>
      <c r="D15" s="2610"/>
      <c r="E15" s="2610"/>
      <c r="F15" s="2610"/>
      <c r="G15" s="2610"/>
      <c r="H15" s="2610"/>
      <c r="I15" s="2610"/>
      <c r="J15" s="2610"/>
      <c r="K15" s="2610"/>
      <c r="L15" s="2611"/>
      <c r="M15" s="2593" t="s">
        <v>2047</v>
      </c>
      <c r="N15" s="2594"/>
      <c r="O15" s="2594"/>
      <c r="P15" s="2594"/>
      <c r="Q15" s="2594"/>
      <c r="R15" s="2594"/>
      <c r="S15" s="2612" t="str">
        <f>IF(Application!AB214="","",Application!AB214)</f>
        <v/>
      </c>
      <c r="T15" s="2612"/>
      <c r="U15" s="2612"/>
      <c r="V15" s="2612"/>
      <c r="W15" s="261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29" t="s">
        <v>2048</v>
      </c>
      <c r="C17" s="2630"/>
      <c r="D17" s="2630"/>
      <c r="E17" s="2630"/>
      <c r="F17" s="2630"/>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1"/>
      <c r="AZ17" s="1529"/>
      <c r="BA17" s="1529"/>
      <c r="BB17" s="1529"/>
      <c r="BC17" s="1529"/>
      <c r="BD17" s="1529"/>
      <c r="BE17" s="1535"/>
      <c r="BF17" s="1527"/>
    </row>
    <row r="18" spans="1:58" ht="15.75" customHeight="1">
      <c r="A18" s="1818"/>
      <c r="B18" s="2632" t="s">
        <v>2049</v>
      </c>
      <c r="C18" s="2633"/>
      <c r="D18" s="2633"/>
      <c r="E18" s="2633"/>
      <c r="F18" s="2633"/>
      <c r="G18" s="2633"/>
      <c r="H18" s="2633"/>
      <c r="I18" s="2634"/>
      <c r="J18" s="2635" t="s">
        <v>1881</v>
      </c>
      <c r="K18" s="2636"/>
      <c r="L18" s="2636"/>
      <c r="M18" s="2636"/>
      <c r="N18" s="2636"/>
      <c r="O18" s="2637"/>
      <c r="P18" s="2635" t="s">
        <v>333</v>
      </c>
      <c r="Q18" s="2636"/>
      <c r="R18" s="2636"/>
      <c r="S18" s="2636"/>
      <c r="T18" s="2636"/>
      <c r="U18" s="2637"/>
      <c r="V18" s="2635" t="s">
        <v>334</v>
      </c>
      <c r="W18" s="2636"/>
      <c r="X18" s="2636"/>
      <c r="Y18" s="2636"/>
      <c r="Z18" s="2636"/>
      <c r="AA18" s="2637"/>
      <c r="AB18" s="2635" t="s">
        <v>168</v>
      </c>
      <c r="AC18" s="2636"/>
      <c r="AD18" s="2636"/>
      <c r="AE18" s="2636"/>
      <c r="AF18" s="2636"/>
      <c r="AG18" s="2637"/>
      <c r="AH18" s="2635" t="s">
        <v>169</v>
      </c>
      <c r="AI18" s="2636"/>
      <c r="AJ18" s="2636"/>
      <c r="AK18" s="2636"/>
      <c r="AL18" s="2636"/>
      <c r="AM18" s="2637"/>
      <c r="AN18" s="2635" t="s">
        <v>170</v>
      </c>
      <c r="AO18" s="2636"/>
      <c r="AP18" s="2636"/>
      <c r="AQ18" s="2636"/>
      <c r="AR18" s="2636"/>
      <c r="AS18" s="2637"/>
      <c r="AT18" s="2635" t="s">
        <v>2050</v>
      </c>
      <c r="AU18" s="2636"/>
      <c r="AV18" s="2636"/>
      <c r="AW18" s="2636"/>
      <c r="AX18" s="2636"/>
      <c r="AY18" s="2638"/>
      <c r="AZ18" s="1529"/>
      <c r="BA18" s="1529"/>
      <c r="BB18" s="1529"/>
      <c r="BC18" s="1529"/>
      <c r="BD18" s="1529"/>
      <c r="BE18" s="1535"/>
    </row>
    <row r="19" spans="1:58" ht="15">
      <c r="A19" s="1818"/>
      <c r="B19" s="2645">
        <v>0.2</v>
      </c>
      <c r="C19" s="2646"/>
      <c r="D19" s="2646"/>
      <c r="E19" s="2646"/>
      <c r="F19" s="2646"/>
      <c r="G19" s="2646"/>
      <c r="H19" s="2646"/>
      <c r="I19" s="2646"/>
      <c r="J19" s="2635">
        <f>SUM(P19:AS19)</f>
        <v>0</v>
      </c>
      <c r="K19" s="2636"/>
      <c r="L19" s="2636"/>
      <c r="M19" s="2636"/>
      <c r="N19" s="2636"/>
      <c r="O19" s="2637"/>
      <c r="P19" s="2639" cm="1">
        <f t="array" ref="P19">SUMPRODUCT((Application!$B$728:$B$752 = 'CalHFA Addendum'!P$18)*(Application!$AH$728:$AH$752 = 'CalHFA Addendum'!$B19),Application!$G$728:$G$752)</f>
        <v>0</v>
      </c>
      <c r="Q19" s="2640"/>
      <c r="R19" s="2640"/>
      <c r="S19" s="2640"/>
      <c r="T19" s="2640"/>
      <c r="U19" s="2641"/>
      <c r="V19" s="2639" cm="1">
        <f t="array" ref="V19">SUMPRODUCT((Application!$B$728:$B$752 = 'CalHFA Addendum'!V$18)*(Application!$AH$728:$AH$752 = 'CalHFA Addendum'!$B19),Application!$G$728:$G$752)</f>
        <v>0</v>
      </c>
      <c r="W19" s="2640"/>
      <c r="X19" s="2640"/>
      <c r="Y19" s="2640"/>
      <c r="Z19" s="2640"/>
      <c r="AA19" s="2641"/>
      <c r="AB19" s="2639" cm="1">
        <f t="array" ref="AB19">SUMPRODUCT((Application!$B$728:$B$752 = 'CalHFA Addendum'!AB$18)*(Application!$AH$728:$AH$752 = 'CalHFA Addendum'!$B19),Application!$G$728:$G$752)</f>
        <v>0</v>
      </c>
      <c r="AC19" s="2640"/>
      <c r="AD19" s="2640"/>
      <c r="AE19" s="2640"/>
      <c r="AF19" s="2640"/>
      <c r="AG19" s="2641"/>
      <c r="AH19" s="2639" cm="1">
        <f t="array" ref="AH19">SUMPRODUCT((Application!$B$728:$B$752 = 'CalHFA Addendum'!AH$18)*(Application!$AH$728:$AH$752 = 'CalHFA Addendum'!$B19),Application!$G$728:$G$752)</f>
        <v>0</v>
      </c>
      <c r="AI19" s="2640"/>
      <c r="AJ19" s="2640"/>
      <c r="AK19" s="2640"/>
      <c r="AL19" s="2640"/>
      <c r="AM19" s="2641"/>
      <c r="AN19" s="2639" cm="1">
        <f t="array" ref="AN19">SUMPRODUCT((Application!$B$728:$B$752 = 'CalHFA Addendum'!AN$18)*(Application!$AH$728:$AH$752 = 'CalHFA Addendum'!$B19),Application!$G$728:$G$752)</f>
        <v>0</v>
      </c>
      <c r="AO19" s="2640"/>
      <c r="AP19" s="2640"/>
      <c r="AQ19" s="2640"/>
      <c r="AR19" s="2640"/>
      <c r="AS19" s="2641"/>
      <c r="AT19" s="2642">
        <f t="shared" ref="AT19:AT27" si="0">J19/$J$29</f>
        <v>0</v>
      </c>
      <c r="AU19" s="2643"/>
      <c r="AV19" s="2643"/>
      <c r="AW19" s="2643"/>
      <c r="AX19" s="2643"/>
      <c r="AY19" s="2644"/>
      <c r="AZ19" s="1536"/>
      <c r="BA19" s="1529"/>
      <c r="BB19" s="1529"/>
      <c r="BC19" s="1529"/>
      <c r="BD19" s="1529"/>
      <c r="BE19" s="1535"/>
    </row>
    <row r="20" spans="1:58" ht="15" customHeight="1">
      <c r="A20" s="1818"/>
      <c r="B20" s="2645">
        <v>0.3</v>
      </c>
      <c r="C20" s="2646"/>
      <c r="D20" s="2646"/>
      <c r="E20" s="2646"/>
      <c r="F20" s="2646"/>
      <c r="G20" s="2646"/>
      <c r="H20" s="2646"/>
      <c r="I20" s="2646"/>
      <c r="J20" s="2635">
        <f t="shared" ref="J20:J27" si="1">SUM(P20:AS20)</f>
        <v>10</v>
      </c>
      <c r="K20" s="2636"/>
      <c r="L20" s="2636"/>
      <c r="M20" s="2636"/>
      <c r="N20" s="2636"/>
      <c r="O20" s="2637"/>
      <c r="P20" s="2639" cm="1">
        <f t="array" ref="P20">SUMPRODUCT((Application!$B$728:$B$752 = 'CalHFA Addendum'!P$18)*(Application!$AH$728:$AH$752 = 'CalHFA Addendum'!$B20),Application!$G$728:$G$752)</f>
        <v>5</v>
      </c>
      <c r="Q20" s="2640"/>
      <c r="R20" s="2640"/>
      <c r="S20" s="2640"/>
      <c r="T20" s="2640"/>
      <c r="U20" s="2641"/>
      <c r="V20" s="2639" cm="1">
        <f t="array" ref="V20">SUMPRODUCT((Application!$B$728:$B$752 = 'CalHFA Addendum'!V$18)*(Application!$AH$728:$AH$752 = 'CalHFA Addendum'!$B20),Application!$G$728:$G$752)</f>
        <v>5</v>
      </c>
      <c r="W20" s="2640"/>
      <c r="X20" s="2640"/>
      <c r="Y20" s="2640"/>
      <c r="Z20" s="2640"/>
      <c r="AA20" s="2641"/>
      <c r="AB20" s="2639" cm="1">
        <f t="array" ref="AB20">SUMPRODUCT((Application!$B$728:$B$752 = 'CalHFA Addendum'!AB$18)*(Application!$AH$728:$AH$752 = 'CalHFA Addendum'!$B20),Application!$G$728:$G$752)</f>
        <v>0</v>
      </c>
      <c r="AC20" s="2640"/>
      <c r="AD20" s="2640"/>
      <c r="AE20" s="2640"/>
      <c r="AF20" s="2640"/>
      <c r="AG20" s="2641"/>
      <c r="AH20" s="2639" cm="1">
        <f t="array" ref="AH20">SUMPRODUCT((Application!$B$728:$B$752 = 'CalHFA Addendum'!AH$18)*(Application!$AH$728:$AH$752 = 'CalHFA Addendum'!$B20),Application!$G$728:$G$752)</f>
        <v>0</v>
      </c>
      <c r="AI20" s="2640"/>
      <c r="AJ20" s="2640"/>
      <c r="AK20" s="2640"/>
      <c r="AL20" s="2640"/>
      <c r="AM20" s="2641"/>
      <c r="AN20" s="2639" cm="1">
        <f t="array" ref="AN20">SUMPRODUCT((Application!$B$728:$B$752 = 'CalHFA Addendum'!AN$18)*(Application!$AH$728:$AH$752 = 'CalHFA Addendum'!$B20),Application!$G$728:$G$752)</f>
        <v>0</v>
      </c>
      <c r="AO20" s="2640"/>
      <c r="AP20" s="2640"/>
      <c r="AQ20" s="2640"/>
      <c r="AR20" s="2640"/>
      <c r="AS20" s="2641"/>
      <c r="AT20" s="2642">
        <f t="shared" si="0"/>
        <v>0.22727272727272727</v>
      </c>
      <c r="AU20" s="2643"/>
      <c r="AV20" s="2643"/>
      <c r="AW20" s="2643"/>
      <c r="AX20" s="2643"/>
      <c r="AY20" s="2644"/>
      <c r="AZ20" s="1529"/>
      <c r="BA20" s="1529"/>
      <c r="BB20" s="1529"/>
      <c r="BC20" s="1529"/>
      <c r="BD20" s="1529"/>
      <c r="BE20" s="1535"/>
    </row>
    <row r="21" spans="1:58" ht="15">
      <c r="A21" s="1818"/>
      <c r="B21" s="2645">
        <v>0.4</v>
      </c>
      <c r="C21" s="2646"/>
      <c r="D21" s="2646"/>
      <c r="E21" s="2646"/>
      <c r="F21" s="2646"/>
      <c r="G21" s="2646"/>
      <c r="H21" s="2646"/>
      <c r="I21" s="2646"/>
      <c r="J21" s="2635">
        <f t="shared" si="1"/>
        <v>2</v>
      </c>
      <c r="K21" s="2636"/>
      <c r="L21" s="2636"/>
      <c r="M21" s="2636"/>
      <c r="N21" s="2636"/>
      <c r="O21" s="2637"/>
      <c r="P21" s="2639" cm="1">
        <f t="array" ref="P21">SUMPRODUCT((Application!$B$728:$B$752 = 'CalHFA Addendum'!P$18)*(Application!$AH$728:$AH$752 = 'CalHFA Addendum'!$B21),Application!$G$728:$G$752)</f>
        <v>0</v>
      </c>
      <c r="Q21" s="2640"/>
      <c r="R21" s="2640"/>
      <c r="S21" s="2640"/>
      <c r="T21" s="2640"/>
      <c r="U21" s="2641"/>
      <c r="V21" s="2639" cm="1">
        <f t="array" ref="V21">SUMPRODUCT((Application!$B$728:$B$752 = 'CalHFA Addendum'!V$18)*(Application!$AH$728:$AH$752 = 'CalHFA Addendum'!$B21),Application!$G$728:$G$752)</f>
        <v>2</v>
      </c>
      <c r="W21" s="2640"/>
      <c r="X21" s="2640"/>
      <c r="Y21" s="2640"/>
      <c r="Z21" s="2640"/>
      <c r="AA21" s="2641"/>
      <c r="AB21" s="2639" cm="1">
        <f t="array" ref="AB21">SUMPRODUCT((Application!$B$728:$B$752 = 'CalHFA Addendum'!AB$18)*(Application!$AH$728:$AH$752 = 'CalHFA Addendum'!$B21),Application!$G$728:$G$752)</f>
        <v>0</v>
      </c>
      <c r="AC21" s="2640"/>
      <c r="AD21" s="2640"/>
      <c r="AE21" s="2640"/>
      <c r="AF21" s="2640"/>
      <c r="AG21" s="2641"/>
      <c r="AH21" s="2639" cm="1">
        <f t="array" ref="AH21">SUMPRODUCT((Application!$B$728:$B$752 = 'CalHFA Addendum'!AH$18)*(Application!$AH$728:$AH$752 = 'CalHFA Addendum'!$B21),Application!$G$728:$G$752)</f>
        <v>0</v>
      </c>
      <c r="AI21" s="2640"/>
      <c r="AJ21" s="2640"/>
      <c r="AK21" s="2640"/>
      <c r="AL21" s="2640"/>
      <c r="AM21" s="2641"/>
      <c r="AN21" s="2639" cm="1">
        <f t="array" ref="AN21">SUMPRODUCT((Application!$B$728:$B$752 = 'CalHFA Addendum'!AN$18)*(Application!$AH$728:$AH$752 = 'CalHFA Addendum'!$B21),Application!$G$728:$G$752)</f>
        <v>0</v>
      </c>
      <c r="AO21" s="2640"/>
      <c r="AP21" s="2640"/>
      <c r="AQ21" s="2640"/>
      <c r="AR21" s="2640"/>
      <c r="AS21" s="2641"/>
      <c r="AT21" s="2642">
        <f t="shared" si="0"/>
        <v>4.5454545454545456E-2</v>
      </c>
      <c r="AU21" s="2643"/>
      <c r="AV21" s="2643"/>
      <c r="AW21" s="2643"/>
      <c r="AX21" s="2643"/>
      <c r="AY21" s="2644"/>
      <c r="AZ21" s="1529"/>
      <c r="BA21" s="1529"/>
      <c r="BB21" s="1529"/>
      <c r="BC21" s="1529"/>
      <c r="BD21" s="1529"/>
      <c r="BE21" s="1535"/>
    </row>
    <row r="22" spans="1:58" ht="15">
      <c r="A22" s="1818"/>
      <c r="B22" s="2645">
        <v>0.5</v>
      </c>
      <c r="C22" s="2646"/>
      <c r="D22" s="2646"/>
      <c r="E22" s="2646"/>
      <c r="F22" s="2646"/>
      <c r="G22" s="2646"/>
      <c r="H22" s="2646"/>
      <c r="I22" s="2646"/>
      <c r="J22" s="2635">
        <f t="shared" si="1"/>
        <v>8</v>
      </c>
      <c r="K22" s="2636"/>
      <c r="L22" s="2636"/>
      <c r="M22" s="2636"/>
      <c r="N22" s="2636"/>
      <c r="O22" s="2637"/>
      <c r="P22" s="2639" cm="1">
        <f t="array" ref="P22">SUMPRODUCT((Application!$B$728:$B$752 = 'CalHFA Addendum'!P$18)*(Application!$AH$728:$AH$752 = 'CalHFA Addendum'!$B22),Application!$G$728:$G$752)</f>
        <v>0</v>
      </c>
      <c r="Q22" s="2640"/>
      <c r="R22" s="2640"/>
      <c r="S22" s="2640"/>
      <c r="T22" s="2640"/>
      <c r="U22" s="2641"/>
      <c r="V22" s="2639" cm="1">
        <f t="array" ref="V22">SUMPRODUCT((Application!$B$728:$B$752 = 'CalHFA Addendum'!V$18)*(Application!$AH$728:$AH$752 = 'CalHFA Addendum'!$B22),Application!$G$728:$G$752)</f>
        <v>2</v>
      </c>
      <c r="W22" s="2640"/>
      <c r="X22" s="2640"/>
      <c r="Y22" s="2640"/>
      <c r="Z22" s="2640"/>
      <c r="AA22" s="2641"/>
      <c r="AB22" s="2639" cm="1">
        <f t="array" ref="AB22">SUMPRODUCT((Application!$B$728:$B$752 = 'CalHFA Addendum'!AB$18)*(Application!$AH$728:$AH$752 = 'CalHFA Addendum'!$B22),Application!$G$728:$G$752)</f>
        <v>6</v>
      </c>
      <c r="AC22" s="2640"/>
      <c r="AD22" s="2640"/>
      <c r="AE22" s="2640"/>
      <c r="AF22" s="2640"/>
      <c r="AG22" s="2641"/>
      <c r="AH22" s="2639" cm="1">
        <f t="array" ref="AH22">SUMPRODUCT((Application!$B$728:$B$752 = 'CalHFA Addendum'!AH$18)*(Application!$AH$728:$AH$752 = 'CalHFA Addendum'!$B22),Application!$G$728:$G$752)</f>
        <v>0</v>
      </c>
      <c r="AI22" s="2640"/>
      <c r="AJ22" s="2640"/>
      <c r="AK22" s="2640"/>
      <c r="AL22" s="2640"/>
      <c r="AM22" s="2641"/>
      <c r="AN22" s="2639" cm="1">
        <f t="array" ref="AN22">SUMPRODUCT((Application!$B$728:$B$752 = 'CalHFA Addendum'!AN$18)*(Application!$AH$728:$AH$752 = 'CalHFA Addendum'!$B22),Application!$G$728:$G$752)</f>
        <v>0</v>
      </c>
      <c r="AO22" s="2640"/>
      <c r="AP22" s="2640"/>
      <c r="AQ22" s="2640"/>
      <c r="AR22" s="2640"/>
      <c r="AS22" s="2641"/>
      <c r="AT22" s="2642">
        <f t="shared" si="0"/>
        <v>0.18181818181818182</v>
      </c>
      <c r="AU22" s="2643"/>
      <c r="AV22" s="2643"/>
      <c r="AW22" s="2643"/>
      <c r="AX22" s="2643"/>
      <c r="AY22" s="2644"/>
      <c r="AZ22" s="1529"/>
      <c r="BA22" s="1529"/>
      <c r="BB22" s="1529"/>
      <c r="BC22" s="1529"/>
      <c r="BD22" s="1529"/>
      <c r="BE22" s="1535"/>
    </row>
    <row r="23" spans="1:58" ht="15">
      <c r="A23" s="1818"/>
      <c r="B23" s="2645">
        <v>0.6</v>
      </c>
      <c r="C23" s="2646"/>
      <c r="D23" s="2646"/>
      <c r="E23" s="2646"/>
      <c r="F23" s="2646"/>
      <c r="G23" s="2646"/>
      <c r="H23" s="2646"/>
      <c r="I23" s="2646"/>
      <c r="J23" s="2635">
        <f t="shared" si="1"/>
        <v>23</v>
      </c>
      <c r="K23" s="2636"/>
      <c r="L23" s="2636"/>
      <c r="M23" s="2636"/>
      <c r="N23" s="2636"/>
      <c r="O23" s="2637"/>
      <c r="P23" s="2639" cm="1">
        <f t="array" ref="P23">SUMPRODUCT((Application!$B$728:$B$752 = 'CalHFA Addendum'!P$18)*(Application!$AH$728:$AH$752 = 'CalHFA Addendum'!$B23),Application!$G$728:$G$752)</f>
        <v>0</v>
      </c>
      <c r="Q23" s="2640"/>
      <c r="R23" s="2640"/>
      <c r="S23" s="2640"/>
      <c r="T23" s="2640"/>
      <c r="U23" s="2641"/>
      <c r="V23" s="2639" cm="1">
        <f t="array" ref="V23">SUMPRODUCT((Application!$B$728:$B$752 = 'CalHFA Addendum'!V$18)*(Application!$AH$728:$AH$752 = 'CalHFA Addendum'!$B23),Application!$G$728:$G$752)</f>
        <v>10</v>
      </c>
      <c r="W23" s="2640"/>
      <c r="X23" s="2640"/>
      <c r="Y23" s="2640"/>
      <c r="Z23" s="2640"/>
      <c r="AA23" s="2641"/>
      <c r="AB23" s="2639" cm="1">
        <f t="array" ref="AB23">SUMPRODUCT((Application!$B$728:$B$752 = 'CalHFA Addendum'!AB$18)*(Application!$AH$728:$AH$752 = 'CalHFA Addendum'!$B23),Application!$G$728:$G$752)</f>
        <v>13</v>
      </c>
      <c r="AC23" s="2640"/>
      <c r="AD23" s="2640"/>
      <c r="AE23" s="2640"/>
      <c r="AF23" s="2640"/>
      <c r="AG23" s="2641"/>
      <c r="AH23" s="2639" cm="1">
        <f t="array" ref="AH23">SUMPRODUCT((Application!$B$728:$B$752 = 'CalHFA Addendum'!AH$18)*(Application!$AH$728:$AH$752 = 'CalHFA Addendum'!$B23),Application!$G$728:$G$752)</f>
        <v>0</v>
      </c>
      <c r="AI23" s="2640"/>
      <c r="AJ23" s="2640"/>
      <c r="AK23" s="2640"/>
      <c r="AL23" s="2640"/>
      <c r="AM23" s="2641"/>
      <c r="AN23" s="2639" cm="1">
        <f t="array" ref="AN23">SUMPRODUCT((Application!$B$728:$B$752 = 'CalHFA Addendum'!AN$18)*(Application!$AH$728:$AH$752 = 'CalHFA Addendum'!$B23),Application!$G$728:$G$752)</f>
        <v>0</v>
      </c>
      <c r="AO23" s="2640"/>
      <c r="AP23" s="2640"/>
      <c r="AQ23" s="2640"/>
      <c r="AR23" s="2640"/>
      <c r="AS23" s="2641"/>
      <c r="AT23" s="2642">
        <f t="shared" si="0"/>
        <v>0.52272727272727271</v>
      </c>
      <c r="AU23" s="2643"/>
      <c r="AV23" s="2643"/>
      <c r="AW23" s="2643"/>
      <c r="AX23" s="2643"/>
      <c r="AY23" s="2644"/>
      <c r="AZ23" s="1529"/>
      <c r="BA23" s="1529"/>
      <c r="BB23" s="1529"/>
      <c r="BC23" s="1529"/>
      <c r="BD23" s="1529"/>
      <c r="BE23" s="1535"/>
    </row>
    <row r="24" spans="1:58" ht="15">
      <c r="A24" s="1818"/>
      <c r="B24" s="2645">
        <v>0.7</v>
      </c>
      <c r="C24" s="2646"/>
      <c r="D24" s="2646"/>
      <c r="E24" s="2646"/>
      <c r="F24" s="2646"/>
      <c r="G24" s="2646"/>
      <c r="H24" s="2646"/>
      <c r="I24" s="2646"/>
      <c r="J24" s="2635">
        <f t="shared" si="1"/>
        <v>0</v>
      </c>
      <c r="K24" s="2636"/>
      <c r="L24" s="2636"/>
      <c r="M24" s="2636"/>
      <c r="N24" s="2636"/>
      <c r="O24" s="2637"/>
      <c r="P24" s="2639" cm="1">
        <f t="array" ref="P24">SUMPRODUCT((Application!$B$728:$B$752 = 'CalHFA Addendum'!P$18)*(Application!$AH$728:$AH$752 = 'CalHFA Addendum'!$B24),Application!$G$728:$G$752)</f>
        <v>0</v>
      </c>
      <c r="Q24" s="2640"/>
      <c r="R24" s="2640"/>
      <c r="S24" s="2640"/>
      <c r="T24" s="2640"/>
      <c r="U24" s="2641"/>
      <c r="V24" s="2639" cm="1">
        <f t="array" ref="V24">SUMPRODUCT((Application!$B$728:$B$752 = 'CalHFA Addendum'!V$18)*(Application!$AH$728:$AH$752 = 'CalHFA Addendum'!$B24),Application!$G$728:$G$752)</f>
        <v>0</v>
      </c>
      <c r="W24" s="2640"/>
      <c r="X24" s="2640"/>
      <c r="Y24" s="2640"/>
      <c r="Z24" s="2640"/>
      <c r="AA24" s="2641"/>
      <c r="AB24" s="2639" cm="1">
        <f t="array" ref="AB24">SUMPRODUCT((Application!$B$728:$B$752 = 'CalHFA Addendum'!AB$18)*(Application!$AH$728:$AH$752 = 'CalHFA Addendum'!$B24),Application!$G$728:$G$752)</f>
        <v>0</v>
      </c>
      <c r="AC24" s="2640"/>
      <c r="AD24" s="2640"/>
      <c r="AE24" s="2640"/>
      <c r="AF24" s="2640"/>
      <c r="AG24" s="2641"/>
      <c r="AH24" s="2639" cm="1">
        <f t="array" ref="AH24">SUMPRODUCT((Application!$B$728:$B$752 = 'CalHFA Addendum'!AH$18)*(Application!$AH$728:$AH$752 = 'CalHFA Addendum'!$B24),Application!$G$728:$G$752)</f>
        <v>0</v>
      </c>
      <c r="AI24" s="2640"/>
      <c r="AJ24" s="2640"/>
      <c r="AK24" s="2640"/>
      <c r="AL24" s="2640"/>
      <c r="AM24" s="2641"/>
      <c r="AN24" s="2639" cm="1">
        <f t="array" ref="AN24">SUMPRODUCT((Application!$B$728:$B$752 = 'CalHFA Addendum'!AN$18)*(Application!$AH$728:$AH$752 = 'CalHFA Addendum'!$B24),Application!$G$728:$G$752)</f>
        <v>0</v>
      </c>
      <c r="AO24" s="2640"/>
      <c r="AP24" s="2640"/>
      <c r="AQ24" s="2640"/>
      <c r="AR24" s="2640"/>
      <c r="AS24" s="2641"/>
      <c r="AT24" s="2642">
        <f t="shared" si="0"/>
        <v>0</v>
      </c>
      <c r="AU24" s="2643"/>
      <c r="AV24" s="2643"/>
      <c r="AW24" s="2643"/>
      <c r="AX24" s="2643"/>
      <c r="AY24" s="2644"/>
      <c r="AZ24" s="1529"/>
      <c r="BA24" s="1529"/>
      <c r="BB24" s="1529"/>
      <c r="BC24" s="1529"/>
      <c r="BD24" s="1529"/>
      <c r="BE24" s="1535"/>
    </row>
    <row r="25" spans="1:58" ht="15">
      <c r="A25" s="1818"/>
      <c r="B25" s="2645">
        <v>0.8</v>
      </c>
      <c r="C25" s="2646"/>
      <c r="D25" s="2646"/>
      <c r="E25" s="2646"/>
      <c r="F25" s="2646"/>
      <c r="G25" s="2646"/>
      <c r="H25" s="2646"/>
      <c r="I25" s="2646"/>
      <c r="J25" s="2635">
        <f t="shared" si="1"/>
        <v>0</v>
      </c>
      <c r="K25" s="2636"/>
      <c r="L25" s="2636"/>
      <c r="M25" s="2636"/>
      <c r="N25" s="2636"/>
      <c r="O25" s="2637"/>
      <c r="P25" s="2639" cm="1">
        <f t="array" ref="P25">SUMPRODUCT((Application!$B$728:$B$752 = 'CalHFA Addendum'!P$18)*(Application!$AH$728:$AH$752 = 'CalHFA Addendum'!$B25),Application!$G$728:$G$752)</f>
        <v>0</v>
      </c>
      <c r="Q25" s="2640"/>
      <c r="R25" s="2640"/>
      <c r="S25" s="2640"/>
      <c r="T25" s="2640"/>
      <c r="U25" s="2641"/>
      <c r="V25" s="2639" cm="1">
        <f t="array" ref="V25">SUMPRODUCT((Application!$B$728:$B$752 = 'CalHFA Addendum'!V$18)*(Application!$AH$728:$AH$752 = 'CalHFA Addendum'!$B25),Application!$G$728:$G$752)</f>
        <v>0</v>
      </c>
      <c r="W25" s="2640"/>
      <c r="X25" s="2640"/>
      <c r="Y25" s="2640"/>
      <c r="Z25" s="2640"/>
      <c r="AA25" s="2641"/>
      <c r="AB25" s="2639" cm="1">
        <f t="array" ref="AB25">SUMPRODUCT((Application!$B$728:$B$752 = 'CalHFA Addendum'!AB$18)*(Application!$AH$728:$AH$752 = 'CalHFA Addendum'!$B25),Application!$G$728:$G$752)</f>
        <v>0</v>
      </c>
      <c r="AC25" s="2640"/>
      <c r="AD25" s="2640"/>
      <c r="AE25" s="2640"/>
      <c r="AF25" s="2640"/>
      <c r="AG25" s="2641"/>
      <c r="AH25" s="2639" cm="1">
        <f t="array" ref="AH25">SUMPRODUCT((Application!$B$728:$B$752 = 'CalHFA Addendum'!AH$18)*(Application!$AH$728:$AH$752 = 'CalHFA Addendum'!$B25),Application!$G$728:$G$752)</f>
        <v>0</v>
      </c>
      <c r="AI25" s="2640"/>
      <c r="AJ25" s="2640"/>
      <c r="AK25" s="2640"/>
      <c r="AL25" s="2640"/>
      <c r="AM25" s="2641"/>
      <c r="AN25" s="2639" cm="1">
        <f t="array" ref="AN25">SUMPRODUCT((Application!$B$728:$B$752 = 'CalHFA Addendum'!AN$18)*(Application!$AH$728:$AH$752 = 'CalHFA Addendum'!$B25),Application!$G$728:$G$752)</f>
        <v>0</v>
      </c>
      <c r="AO25" s="2640"/>
      <c r="AP25" s="2640"/>
      <c r="AQ25" s="2640"/>
      <c r="AR25" s="2640"/>
      <c r="AS25" s="2641"/>
      <c r="AT25" s="2642">
        <f t="shared" si="0"/>
        <v>0</v>
      </c>
      <c r="AU25" s="2643"/>
      <c r="AV25" s="2643"/>
      <c r="AW25" s="2643"/>
      <c r="AX25" s="2643"/>
      <c r="AY25" s="2644"/>
      <c r="AZ25" s="1529"/>
      <c r="BA25" s="1529"/>
      <c r="BB25" s="1529"/>
      <c r="BC25" s="1529"/>
      <c r="BD25" s="1529"/>
      <c r="BE25" s="1535"/>
    </row>
    <row r="26" spans="1:58" ht="15">
      <c r="A26" s="1818"/>
      <c r="B26" s="2645">
        <v>0.9</v>
      </c>
      <c r="C26" s="2646"/>
      <c r="D26" s="2646"/>
      <c r="E26" s="2646"/>
      <c r="F26" s="2646"/>
      <c r="G26" s="2646"/>
      <c r="H26" s="2646"/>
      <c r="I26" s="2646"/>
      <c r="J26" s="2635">
        <f t="shared" si="1"/>
        <v>0</v>
      </c>
      <c r="K26" s="2636"/>
      <c r="L26" s="2636"/>
      <c r="M26" s="2636"/>
      <c r="N26" s="2636"/>
      <c r="O26" s="2637"/>
      <c r="P26" s="2639" cm="1">
        <f t="array" ref="P26">SUMPRODUCT((Application!$B$728:$B$752 = 'CalHFA Addendum'!P$18)*(Application!$AH$728:$AH$752 = 'CalHFA Addendum'!$B26),Application!$G$728:$G$752)</f>
        <v>0</v>
      </c>
      <c r="Q26" s="2640"/>
      <c r="R26" s="2640"/>
      <c r="S26" s="2640"/>
      <c r="T26" s="2640"/>
      <c r="U26" s="2641"/>
      <c r="V26" s="2639" cm="1">
        <f t="array" ref="V26">SUMPRODUCT((Application!$B$728:$B$752 = 'CalHFA Addendum'!V$18)*(Application!$AH$728:$AH$752 = 'CalHFA Addendum'!$B26),Application!$G$728:$G$752)</f>
        <v>0</v>
      </c>
      <c r="W26" s="2640"/>
      <c r="X26" s="2640"/>
      <c r="Y26" s="2640"/>
      <c r="Z26" s="2640"/>
      <c r="AA26" s="2641"/>
      <c r="AB26" s="2639" cm="1">
        <f t="array" ref="AB26">SUMPRODUCT((Application!$B$728:$B$752 = 'CalHFA Addendum'!AB$18)*(Application!$AH$728:$AH$752 = 'CalHFA Addendum'!$B26),Application!$G$728:$G$752)</f>
        <v>0</v>
      </c>
      <c r="AC26" s="2640"/>
      <c r="AD26" s="2640"/>
      <c r="AE26" s="2640"/>
      <c r="AF26" s="2640"/>
      <c r="AG26" s="2641"/>
      <c r="AH26" s="2639" cm="1">
        <f t="array" ref="AH26">SUMPRODUCT((Application!$B$728:$B$752 = 'CalHFA Addendum'!AH$18)*(Application!$AH$728:$AH$752 = 'CalHFA Addendum'!$B26),Application!$G$728:$G$752)</f>
        <v>0</v>
      </c>
      <c r="AI26" s="2640"/>
      <c r="AJ26" s="2640"/>
      <c r="AK26" s="2640"/>
      <c r="AL26" s="2640"/>
      <c r="AM26" s="2641"/>
      <c r="AN26" s="2639" cm="1">
        <f t="array" ref="AN26">SUMPRODUCT((Application!$B$728:$B$752 = 'CalHFA Addendum'!AN$18)*(Application!$AH$728:$AH$752 = 'CalHFA Addendum'!$B26),Application!$G$728:$G$752)</f>
        <v>0</v>
      </c>
      <c r="AO26" s="2640"/>
      <c r="AP26" s="2640"/>
      <c r="AQ26" s="2640"/>
      <c r="AR26" s="2640"/>
      <c r="AS26" s="2641"/>
      <c r="AT26" s="2642">
        <f t="shared" si="0"/>
        <v>0</v>
      </c>
      <c r="AU26" s="2643"/>
      <c r="AV26" s="2643"/>
      <c r="AW26" s="2643"/>
      <c r="AX26" s="2643"/>
      <c r="AY26" s="2644"/>
      <c r="AZ26" s="1529"/>
      <c r="BA26" s="1529"/>
      <c r="BB26" s="1529"/>
      <c r="BC26" s="1529"/>
      <c r="BD26" s="1529"/>
      <c r="BE26" s="1535"/>
    </row>
    <row r="27" spans="1:58" ht="15">
      <c r="A27" s="1818"/>
      <c r="B27" s="2645">
        <v>1</v>
      </c>
      <c r="C27" s="2646"/>
      <c r="D27" s="2646"/>
      <c r="E27" s="2646"/>
      <c r="F27" s="2646"/>
      <c r="G27" s="2646"/>
      <c r="H27" s="2646"/>
      <c r="I27" s="2646"/>
      <c r="J27" s="2635">
        <f t="shared" si="1"/>
        <v>0</v>
      </c>
      <c r="K27" s="2636"/>
      <c r="L27" s="2636"/>
      <c r="M27" s="2636"/>
      <c r="N27" s="2636"/>
      <c r="O27" s="2637"/>
      <c r="P27" s="2639" cm="1">
        <f t="array" ref="P27">SUMPRODUCT((Application!$B$728:$B$752 = 'CalHFA Addendum'!P$18)*(Application!$AH$728:$AH$752 = 'CalHFA Addendum'!$B27),Application!$G$728:$G$752)</f>
        <v>0</v>
      </c>
      <c r="Q27" s="2640"/>
      <c r="R27" s="2640"/>
      <c r="S27" s="2640"/>
      <c r="T27" s="2640"/>
      <c r="U27" s="2641"/>
      <c r="V27" s="2639" cm="1">
        <f t="array" ref="V27">SUMPRODUCT((Application!$B$728:$B$752 = 'CalHFA Addendum'!V$18)*(Application!$AH$728:$AH$752 = 'CalHFA Addendum'!$B27),Application!$G$728:$G$752)</f>
        <v>0</v>
      </c>
      <c r="W27" s="2640"/>
      <c r="X27" s="2640"/>
      <c r="Y27" s="2640"/>
      <c r="Z27" s="2640"/>
      <c r="AA27" s="2641"/>
      <c r="AB27" s="2639" cm="1">
        <f t="array" ref="AB27">SUMPRODUCT((Application!$B$728:$B$752 = 'CalHFA Addendum'!AB$18)*(Application!$AH$728:$AH$752 = 'CalHFA Addendum'!$B27),Application!$G$728:$G$752)</f>
        <v>0</v>
      </c>
      <c r="AC27" s="2640"/>
      <c r="AD27" s="2640"/>
      <c r="AE27" s="2640"/>
      <c r="AF27" s="2640"/>
      <c r="AG27" s="2641"/>
      <c r="AH27" s="2639" cm="1">
        <f t="array" ref="AH27">SUMPRODUCT((Application!$B$728:$B$752 = 'CalHFA Addendum'!AH$18)*(Application!$AH$728:$AH$752 = 'CalHFA Addendum'!$B27),Application!$G$728:$G$752)</f>
        <v>0</v>
      </c>
      <c r="AI27" s="2640"/>
      <c r="AJ27" s="2640"/>
      <c r="AK27" s="2640"/>
      <c r="AL27" s="2640"/>
      <c r="AM27" s="2641"/>
      <c r="AN27" s="2639" cm="1">
        <f t="array" ref="AN27">SUMPRODUCT((Application!$B$728:$B$752 = 'CalHFA Addendum'!AN$18)*(Application!$AH$728:$AH$752 = 'CalHFA Addendum'!$B27),Application!$G$728:$G$752)</f>
        <v>0</v>
      </c>
      <c r="AO27" s="2640"/>
      <c r="AP27" s="2640"/>
      <c r="AQ27" s="2640"/>
      <c r="AR27" s="2640"/>
      <c r="AS27" s="2641"/>
      <c r="AT27" s="2642">
        <f t="shared" si="0"/>
        <v>0</v>
      </c>
      <c r="AU27" s="2643"/>
      <c r="AV27" s="2643"/>
      <c r="AW27" s="2643"/>
      <c r="AX27" s="2643"/>
      <c r="AY27" s="2644"/>
      <c r="AZ27" s="1529"/>
      <c r="BA27" s="1529"/>
      <c r="BB27" s="1529"/>
      <c r="BC27" s="1529"/>
      <c r="BD27" s="1529"/>
      <c r="BE27" s="1535"/>
      <c r="BF27" s="1700"/>
    </row>
    <row r="28" spans="1:58" thickBot="1">
      <c r="A28" s="1818"/>
      <c r="B28" s="2657" t="s">
        <v>2051</v>
      </c>
      <c r="C28" s="2658"/>
      <c r="D28" s="2658"/>
      <c r="E28" s="2658"/>
      <c r="F28" s="2658"/>
      <c r="G28" s="2658"/>
      <c r="H28" s="2658"/>
      <c r="I28" s="2659"/>
      <c r="J28" s="2635">
        <f t="shared" ref="J28" si="2">SUM(P28:AS28)</f>
        <v>1</v>
      </c>
      <c r="K28" s="2636"/>
      <c r="L28" s="2636"/>
      <c r="M28" s="2636"/>
      <c r="N28" s="2636"/>
      <c r="O28" s="2637"/>
      <c r="P28" s="2647">
        <f>_xlfn.IFNA(VLOOKUP(P$18,Application!$J$772:$S$775,6,FALSE), 0)</f>
        <v>0</v>
      </c>
      <c r="Q28" s="2648"/>
      <c r="R28" s="2648"/>
      <c r="S28" s="2648"/>
      <c r="T28" s="2648"/>
      <c r="U28" s="2649"/>
      <c r="V28" s="2647">
        <f>_xlfn.IFNA(VLOOKUP(V$18,Application!$J$772:$S$775,6,FALSE), 0)</f>
        <v>0</v>
      </c>
      <c r="W28" s="2648"/>
      <c r="X28" s="2648"/>
      <c r="Y28" s="2648"/>
      <c r="Z28" s="2648"/>
      <c r="AA28" s="2649"/>
      <c r="AB28" s="2647">
        <f>_xlfn.IFNA(VLOOKUP(AB$18,Application!$J$772:$S$775,6,FALSE), 0)</f>
        <v>1</v>
      </c>
      <c r="AC28" s="2648"/>
      <c r="AD28" s="2648"/>
      <c r="AE28" s="2648"/>
      <c r="AF28" s="2648"/>
      <c r="AG28" s="2649"/>
      <c r="AH28" s="2647">
        <f>_xlfn.IFNA(VLOOKUP(AH$18,Application!$J$772:$S$775,6,FALSE), 0)</f>
        <v>0</v>
      </c>
      <c r="AI28" s="2648"/>
      <c r="AJ28" s="2648"/>
      <c r="AK28" s="2648"/>
      <c r="AL28" s="2648"/>
      <c r="AM28" s="2649"/>
      <c r="AN28" s="2647">
        <f>_xlfn.IFNA(VLOOKUP(AN$18,Application!$J$772:$S$775,6,FALSE), 0)</f>
        <v>0</v>
      </c>
      <c r="AO28" s="2648"/>
      <c r="AP28" s="2648"/>
      <c r="AQ28" s="2648"/>
      <c r="AR28" s="2648"/>
      <c r="AS28" s="2649"/>
      <c r="AT28" s="2642">
        <f t="shared" ref="AT28" si="3">J28/$J$29</f>
        <v>2.2727272727272728E-2</v>
      </c>
      <c r="AU28" s="2643"/>
      <c r="AV28" s="2643"/>
      <c r="AW28" s="2643"/>
      <c r="AX28" s="2643"/>
      <c r="AY28" s="2644"/>
      <c r="AZ28" s="1529"/>
      <c r="BA28" s="1529"/>
      <c r="BB28" s="1529"/>
      <c r="BC28" s="1529"/>
      <c r="BD28" s="1529"/>
      <c r="BE28" s="1535"/>
    </row>
    <row r="29" spans="1:58" thickBot="1">
      <c r="A29" s="1818"/>
      <c r="B29" s="2650" t="s">
        <v>1881</v>
      </c>
      <c r="C29" s="2651"/>
      <c r="D29" s="2651"/>
      <c r="E29" s="2651"/>
      <c r="F29" s="2651"/>
      <c r="G29" s="2651"/>
      <c r="H29" s="2651"/>
      <c r="I29" s="2652"/>
      <c r="J29" s="2653">
        <f>SUM(J19:O28)</f>
        <v>44</v>
      </c>
      <c r="K29" s="2651"/>
      <c r="L29" s="2651"/>
      <c r="M29" s="2651"/>
      <c r="N29" s="2651"/>
      <c r="O29" s="2652"/>
      <c r="P29" s="2653">
        <f>SUM(P19:U28)</f>
        <v>5</v>
      </c>
      <c r="Q29" s="2651"/>
      <c r="R29" s="2651"/>
      <c r="S29" s="2651"/>
      <c r="T29" s="2651"/>
      <c r="U29" s="2652"/>
      <c r="V29" s="2653">
        <f>SUM(V19:AA28)</f>
        <v>19</v>
      </c>
      <c r="W29" s="2651"/>
      <c r="X29" s="2651"/>
      <c r="Y29" s="2651"/>
      <c r="Z29" s="2651"/>
      <c r="AA29" s="2652"/>
      <c r="AB29" s="2653">
        <f>SUM(AB19:AG28)</f>
        <v>20</v>
      </c>
      <c r="AC29" s="2651"/>
      <c r="AD29" s="2651"/>
      <c r="AE29" s="2651"/>
      <c r="AF29" s="2651"/>
      <c r="AG29" s="2652"/>
      <c r="AH29" s="2653">
        <f>SUM(AH19:AM28)</f>
        <v>0</v>
      </c>
      <c r="AI29" s="2651"/>
      <c r="AJ29" s="2651"/>
      <c r="AK29" s="2651"/>
      <c r="AL29" s="2651"/>
      <c r="AM29" s="2652"/>
      <c r="AN29" s="2653">
        <f>SUM(AN19:AS28)</f>
        <v>0</v>
      </c>
      <c r="AO29" s="2651"/>
      <c r="AP29" s="2651"/>
      <c r="AQ29" s="2651"/>
      <c r="AR29" s="2651"/>
      <c r="AS29" s="2652"/>
      <c r="AT29" s="2654">
        <f>J29/$J$29</f>
        <v>1</v>
      </c>
      <c r="AU29" s="2655"/>
      <c r="AV29" s="2655"/>
      <c r="AW29" s="2655"/>
      <c r="AX29" s="2655"/>
      <c r="AY29" s="2656"/>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0" t="s">
        <v>2052</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2661"/>
      <c r="AT31" s="2661"/>
      <c r="AU31" s="2661"/>
      <c r="AV31" s="2661"/>
      <c r="AW31" s="2661"/>
      <c r="AX31" s="2661"/>
      <c r="AY31" s="2661"/>
      <c r="AZ31" s="2662"/>
      <c r="BA31" s="1529"/>
      <c r="BB31" s="1529"/>
      <c r="BC31" s="1529"/>
      <c r="BD31" s="1529"/>
      <c r="BE31" s="1535"/>
    </row>
    <row r="32" spans="1:58" thickBot="1">
      <c r="A32" s="1818"/>
      <c r="B32" s="2663" t="s">
        <v>2053</v>
      </c>
      <c r="C32" s="2664"/>
      <c r="D32" s="2664"/>
      <c r="E32" s="2664"/>
      <c r="F32" s="2664"/>
      <c r="G32" s="2664"/>
      <c r="H32" s="2664"/>
      <c r="I32" s="2665"/>
      <c r="J32" s="2667" t="s">
        <v>2054</v>
      </c>
      <c r="K32" s="2668"/>
      <c r="L32" s="2668"/>
      <c r="M32" s="2669"/>
      <c r="N32" s="2667" t="s">
        <v>2055</v>
      </c>
      <c r="O32" s="2668"/>
      <c r="P32" s="2668"/>
      <c r="Q32" s="2668"/>
      <c r="R32" s="2671" t="s">
        <v>2056</v>
      </c>
      <c r="S32" s="2672"/>
      <c r="T32" s="2672"/>
      <c r="U32" s="2672"/>
      <c r="V32" s="2672"/>
      <c r="W32" s="2672"/>
      <c r="X32" s="2672"/>
      <c r="Y32" s="2672"/>
      <c r="Z32" s="2672"/>
      <c r="AA32" s="2672"/>
      <c r="AB32" s="2672"/>
      <c r="AC32" s="2672"/>
      <c r="AD32" s="2672"/>
      <c r="AE32" s="2672"/>
      <c r="AF32" s="2672"/>
      <c r="AG32" s="2672"/>
      <c r="AH32" s="2672"/>
      <c r="AI32" s="2672"/>
      <c r="AJ32" s="2672"/>
      <c r="AK32" s="2672"/>
      <c r="AL32" s="2672"/>
      <c r="AM32" s="2672"/>
      <c r="AN32" s="2672"/>
      <c r="AO32" s="2672"/>
      <c r="AP32" s="2672"/>
      <c r="AQ32" s="2672"/>
      <c r="AR32" s="2672"/>
      <c r="AS32" s="2672"/>
      <c r="AT32" s="2672"/>
      <c r="AU32" s="2672"/>
      <c r="AV32" s="2672"/>
      <c r="AW32" s="2672"/>
      <c r="AX32" s="2672"/>
      <c r="AY32" s="2672"/>
      <c r="AZ32" s="2673"/>
      <c r="BA32" s="1529"/>
      <c r="BB32" s="1529"/>
      <c r="BC32" s="1529"/>
      <c r="BD32" s="1529"/>
      <c r="BE32" s="1535"/>
    </row>
    <row r="33" spans="1:58" ht="15" customHeight="1">
      <c r="A33" s="1818"/>
      <c r="B33" s="2666"/>
      <c r="C33" s="2664"/>
      <c r="D33" s="2664"/>
      <c r="E33" s="2664"/>
      <c r="F33" s="2664"/>
      <c r="G33" s="2664"/>
      <c r="H33" s="2664"/>
      <c r="I33" s="2665"/>
      <c r="J33" s="2670"/>
      <c r="K33" s="2668"/>
      <c r="L33" s="2668"/>
      <c r="M33" s="2669"/>
      <c r="N33" s="2670"/>
      <c r="O33" s="2668"/>
      <c r="P33" s="2668"/>
      <c r="Q33" s="2668"/>
      <c r="R33" s="2674" t="s">
        <v>2057</v>
      </c>
      <c r="S33" s="2675"/>
      <c r="T33" s="2675"/>
      <c r="U33" s="2675"/>
      <c r="V33" s="2675"/>
      <c r="W33" s="2675"/>
      <c r="X33" s="2675"/>
      <c r="Y33" s="2675"/>
      <c r="Z33" s="2675"/>
      <c r="AA33" s="2675"/>
      <c r="AB33" s="2675"/>
      <c r="AC33" s="2675"/>
      <c r="AD33" s="2675"/>
      <c r="AE33" s="2675"/>
      <c r="AF33" s="2675"/>
      <c r="AG33" s="2675"/>
      <c r="AH33" s="2675"/>
      <c r="AI33" s="2675"/>
      <c r="AJ33" s="2675"/>
      <c r="AK33" s="2675"/>
      <c r="AL33" s="2675"/>
      <c r="AM33" s="2675"/>
      <c r="AN33" s="2675"/>
      <c r="AO33" s="2675"/>
      <c r="AP33" s="2675"/>
      <c r="AQ33" s="2675"/>
      <c r="AR33" s="2675"/>
      <c r="AS33" s="2675"/>
      <c r="AT33" s="2675"/>
      <c r="AU33" s="2675"/>
      <c r="AV33" s="2675"/>
      <c r="AW33" s="2675"/>
      <c r="AX33" s="2675"/>
      <c r="AY33" s="2675"/>
      <c r="AZ33" s="2676"/>
      <c r="BA33" s="1536"/>
      <c r="BB33" s="1529"/>
      <c r="BC33" s="1529"/>
      <c r="BD33" s="1529"/>
      <c r="BE33" s="1535"/>
    </row>
    <row r="34" spans="1:58" ht="15.75" customHeight="1" thickBot="1">
      <c r="A34" s="1818"/>
      <c r="B34" s="2666"/>
      <c r="C34" s="2664"/>
      <c r="D34" s="2664"/>
      <c r="E34" s="2664"/>
      <c r="F34" s="2664"/>
      <c r="G34" s="2664"/>
      <c r="H34" s="2664"/>
      <c r="I34" s="2665"/>
      <c r="J34" s="2670"/>
      <c r="K34" s="2668"/>
      <c r="L34" s="2668"/>
      <c r="M34" s="2669"/>
      <c r="N34" s="2670"/>
      <c r="O34" s="2668"/>
      <c r="P34" s="2668"/>
      <c r="Q34" s="2668"/>
      <c r="R34" s="2677"/>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2678"/>
      <c r="AN34" s="2678"/>
      <c r="AO34" s="2678"/>
      <c r="AP34" s="2678"/>
      <c r="AQ34" s="2678"/>
      <c r="AR34" s="2678"/>
      <c r="AS34" s="2678"/>
      <c r="AT34" s="2678"/>
      <c r="AU34" s="2678"/>
      <c r="AV34" s="2678"/>
      <c r="AW34" s="2678"/>
      <c r="AX34" s="2678"/>
      <c r="AY34" s="2678"/>
      <c r="AZ34" s="2679"/>
      <c r="BA34" s="1536"/>
      <c r="BB34" s="1529"/>
      <c r="BC34" s="1529"/>
      <c r="BD34" s="1529"/>
      <c r="BE34" s="1535"/>
    </row>
    <row r="35" spans="1:58" ht="15.75" customHeight="1" thickBot="1">
      <c r="A35" s="1818"/>
      <c r="B35" s="2666"/>
      <c r="C35" s="2664"/>
      <c r="D35" s="2664"/>
      <c r="E35" s="2664"/>
      <c r="F35" s="2664"/>
      <c r="G35" s="2664"/>
      <c r="H35" s="2664"/>
      <c r="I35" s="2665"/>
      <c r="J35" s="2670"/>
      <c r="K35" s="2668"/>
      <c r="L35" s="2668"/>
      <c r="M35" s="2669"/>
      <c r="N35" s="2670"/>
      <c r="O35" s="2668"/>
      <c r="P35" s="2668"/>
      <c r="Q35" s="2668"/>
      <c r="R35" s="2680">
        <v>0.5</v>
      </c>
      <c r="S35" s="2681"/>
      <c r="T35" s="2681"/>
      <c r="U35" s="2682"/>
      <c r="V35" s="2680">
        <v>0.6</v>
      </c>
      <c r="W35" s="2681"/>
      <c r="X35" s="2681"/>
      <c r="Y35" s="2682"/>
      <c r="Z35" s="2680">
        <v>0.7</v>
      </c>
      <c r="AA35" s="2681"/>
      <c r="AB35" s="2681"/>
      <c r="AC35" s="2682"/>
      <c r="AD35" s="2680">
        <v>0.8</v>
      </c>
      <c r="AE35" s="2681"/>
      <c r="AF35" s="2681"/>
      <c r="AG35" s="2682"/>
      <c r="AH35" s="2680">
        <v>1</v>
      </c>
      <c r="AI35" s="2681"/>
      <c r="AJ35" s="2681"/>
      <c r="AK35" s="2682"/>
      <c r="AL35" s="2680">
        <v>1.2</v>
      </c>
      <c r="AM35" s="2681"/>
      <c r="AN35" s="2682"/>
      <c r="AO35" s="2692" t="s">
        <v>2058</v>
      </c>
      <c r="AP35" s="2693"/>
      <c r="AQ35" s="2693"/>
      <c r="AR35" s="2693"/>
      <c r="AS35" s="2693"/>
      <c r="AT35" s="2694"/>
      <c r="AU35" s="2692" t="s">
        <v>2059</v>
      </c>
      <c r="AV35" s="2693"/>
      <c r="AW35" s="2693"/>
      <c r="AX35" s="2693"/>
      <c r="AY35" s="2693"/>
      <c r="AZ35" s="2694"/>
      <c r="BA35" s="1536"/>
      <c r="BB35" s="1529"/>
      <c r="BC35" s="1529"/>
      <c r="BD35" s="1529"/>
      <c r="BE35" s="1535"/>
      <c r="BF35" s="1527"/>
    </row>
    <row r="36" spans="1:58" ht="15.75" customHeight="1">
      <c r="A36" s="1818"/>
      <c r="B36" s="2695" t="s">
        <v>2060</v>
      </c>
      <c r="C36" s="2696"/>
      <c r="D36" s="2696"/>
      <c r="E36" s="2696"/>
      <c r="F36" s="2696"/>
      <c r="G36" s="2696"/>
      <c r="H36" s="2696"/>
      <c r="I36" s="2697"/>
      <c r="J36" s="2698" t="s">
        <v>2061</v>
      </c>
      <c r="K36" s="2699"/>
      <c r="L36" s="2699"/>
      <c r="M36" s="2700"/>
      <c r="N36" s="2701">
        <v>55</v>
      </c>
      <c r="O36" s="2702"/>
      <c r="P36" s="2702"/>
      <c r="Q36" s="2703"/>
      <c r="R36" s="2704">
        <v>10</v>
      </c>
      <c r="S36" s="2704"/>
      <c r="T36" s="2704"/>
      <c r="U36" s="2704"/>
      <c r="V36" s="2704">
        <v>30</v>
      </c>
      <c r="W36" s="2704"/>
      <c r="X36" s="2704"/>
      <c r="Y36" s="2704"/>
      <c r="Z36" s="2704"/>
      <c r="AA36" s="2704"/>
      <c r="AB36" s="2704"/>
      <c r="AC36" s="2704"/>
      <c r="AD36" s="2704">
        <v>59</v>
      </c>
      <c r="AE36" s="2704"/>
      <c r="AF36" s="2704"/>
      <c r="AG36" s="2704"/>
      <c r="AH36" s="2707"/>
      <c r="AI36" s="2707"/>
      <c r="AJ36" s="2707"/>
      <c r="AK36" s="2707"/>
      <c r="AL36" s="2707"/>
      <c r="AM36" s="2707"/>
      <c r="AN36" s="2707"/>
      <c r="AO36" s="2705">
        <f>SUM(R36:AN36)</f>
        <v>99</v>
      </c>
      <c r="AP36" s="2705"/>
      <c r="AQ36" s="2705"/>
      <c r="AR36" s="2705"/>
      <c r="AS36" s="2705"/>
      <c r="AT36" s="2705"/>
      <c r="AU36" s="2706">
        <f>AO36/$J$29</f>
        <v>2.25</v>
      </c>
      <c r="AV36" s="2706"/>
      <c r="AW36" s="2706"/>
      <c r="AX36" s="2706"/>
      <c r="AY36" s="2706"/>
      <c r="AZ36" s="2706"/>
      <c r="BA36" s="1529"/>
      <c r="BB36" s="1529"/>
      <c r="BC36" s="1529"/>
      <c r="BD36" s="1529"/>
      <c r="BE36" s="1535"/>
      <c r="BF36" s="1527"/>
    </row>
    <row r="37" spans="1:58" ht="15.75" customHeight="1">
      <c r="A37" s="1818"/>
      <c r="B37" s="2683" t="s">
        <v>2062</v>
      </c>
      <c r="C37" s="2684"/>
      <c r="D37" s="2684"/>
      <c r="E37" s="2684"/>
      <c r="F37" s="2684"/>
      <c r="G37" s="2684"/>
      <c r="H37" s="2684"/>
      <c r="I37" s="2685"/>
      <c r="J37" s="2686" t="s">
        <v>2063</v>
      </c>
      <c r="K37" s="2687"/>
      <c r="L37" s="2687"/>
      <c r="M37" s="2688"/>
      <c r="N37" s="2689">
        <v>55</v>
      </c>
      <c r="O37" s="2687"/>
      <c r="P37" s="2687"/>
      <c r="Q37" s="2690"/>
      <c r="R37" s="2691"/>
      <c r="S37" s="2691"/>
      <c r="T37" s="2691"/>
      <c r="U37" s="2691"/>
      <c r="V37" s="2691"/>
      <c r="W37" s="2691"/>
      <c r="X37" s="2691"/>
      <c r="Y37" s="2691"/>
      <c r="Z37" s="2691"/>
      <c r="AA37" s="2691"/>
      <c r="AB37" s="2691"/>
      <c r="AC37" s="2691"/>
      <c r="AD37" s="2691"/>
      <c r="AE37" s="2691"/>
      <c r="AF37" s="2691"/>
      <c r="AG37" s="2691"/>
      <c r="AH37" s="2691"/>
      <c r="AI37" s="2691"/>
      <c r="AJ37" s="2691"/>
      <c r="AK37" s="2691"/>
      <c r="AL37" s="2691"/>
      <c r="AM37" s="2691"/>
      <c r="AN37" s="2691"/>
      <c r="AO37" s="2705">
        <f t="shared" ref="AO37:AO47" si="4">SUM(R37:AN37)</f>
        <v>0</v>
      </c>
      <c r="AP37" s="2705"/>
      <c r="AQ37" s="2705"/>
      <c r="AR37" s="2705"/>
      <c r="AS37" s="2705"/>
      <c r="AT37" s="2705"/>
      <c r="AU37" s="2706">
        <f t="shared" ref="AU37:AU47" si="5">AO37/$J$29</f>
        <v>0</v>
      </c>
      <c r="AV37" s="2706"/>
      <c r="AW37" s="2706"/>
      <c r="AX37" s="2706"/>
      <c r="AY37" s="2706"/>
      <c r="AZ37" s="2706"/>
      <c r="BA37" s="1529"/>
      <c r="BB37" s="1529"/>
      <c r="BC37" s="1529"/>
      <c r="BD37" s="1529"/>
      <c r="BE37" s="1535"/>
      <c r="BF37" s="1527"/>
    </row>
    <row r="38" spans="1:58" ht="15.75" customHeight="1">
      <c r="A38" s="1818"/>
      <c r="B38" s="2683" t="s">
        <v>2064</v>
      </c>
      <c r="C38" s="2684"/>
      <c r="D38" s="2684"/>
      <c r="E38" s="2684"/>
      <c r="F38" s="2684"/>
      <c r="G38" s="2684"/>
      <c r="H38" s="2684"/>
      <c r="I38" s="2685"/>
      <c r="J38" s="2686" t="s">
        <v>2065</v>
      </c>
      <c r="K38" s="2687"/>
      <c r="L38" s="2687"/>
      <c r="M38" s="2688"/>
      <c r="N38" s="2689">
        <v>55</v>
      </c>
      <c r="O38" s="2687"/>
      <c r="P38" s="2687"/>
      <c r="Q38" s="2690"/>
      <c r="R38" s="2691"/>
      <c r="S38" s="2691"/>
      <c r="T38" s="2691"/>
      <c r="U38" s="2691"/>
      <c r="V38" s="2691"/>
      <c r="W38" s="2691"/>
      <c r="X38" s="2691"/>
      <c r="Y38" s="2691"/>
      <c r="Z38" s="2691"/>
      <c r="AA38" s="2691"/>
      <c r="AB38" s="2691"/>
      <c r="AC38" s="2691"/>
      <c r="AD38" s="2691"/>
      <c r="AE38" s="2691"/>
      <c r="AF38" s="2691"/>
      <c r="AG38" s="2691"/>
      <c r="AH38" s="2691"/>
      <c r="AI38" s="2691"/>
      <c r="AJ38" s="2691"/>
      <c r="AK38" s="2691"/>
      <c r="AL38" s="2691"/>
      <c r="AM38" s="2691"/>
      <c r="AN38" s="2691"/>
      <c r="AO38" s="2705">
        <f t="shared" si="4"/>
        <v>0</v>
      </c>
      <c r="AP38" s="2705"/>
      <c r="AQ38" s="2705"/>
      <c r="AR38" s="2705"/>
      <c r="AS38" s="2705"/>
      <c r="AT38" s="2705"/>
      <c r="AU38" s="2706">
        <f t="shared" si="5"/>
        <v>0</v>
      </c>
      <c r="AV38" s="2706"/>
      <c r="AW38" s="2706"/>
      <c r="AX38" s="2706"/>
      <c r="AY38" s="2706"/>
      <c r="AZ38" s="2706"/>
      <c r="BA38" s="1529"/>
      <c r="BB38" s="1529"/>
      <c r="BC38" s="1529"/>
      <c r="BD38" s="1529"/>
      <c r="BE38" s="1535"/>
      <c r="BF38" s="1527"/>
    </row>
    <row r="39" spans="1:58" ht="15.75" customHeight="1">
      <c r="A39" s="1818"/>
      <c r="B39" s="2683" t="s">
        <v>2066</v>
      </c>
      <c r="C39" s="2684"/>
      <c r="D39" s="2684"/>
      <c r="E39" s="2684"/>
      <c r="F39" s="2684"/>
      <c r="G39" s="2684"/>
      <c r="H39" s="2684"/>
      <c r="I39" s="2685"/>
      <c r="J39" s="2708"/>
      <c r="K39" s="2709"/>
      <c r="L39" s="2709"/>
      <c r="M39" s="2710"/>
      <c r="N39" s="2711"/>
      <c r="O39" s="2709"/>
      <c r="P39" s="2709"/>
      <c r="Q39" s="2712"/>
      <c r="R39" s="2691"/>
      <c r="S39" s="2691"/>
      <c r="T39" s="2691"/>
      <c r="U39" s="2691"/>
      <c r="V39" s="2691"/>
      <c r="W39" s="2691"/>
      <c r="X39" s="2691"/>
      <c r="Y39" s="2691"/>
      <c r="Z39" s="2691"/>
      <c r="AA39" s="2691"/>
      <c r="AB39" s="2691"/>
      <c r="AC39" s="2691"/>
      <c r="AD39" s="2691"/>
      <c r="AE39" s="2691"/>
      <c r="AF39" s="2691"/>
      <c r="AG39" s="2691"/>
      <c r="AH39" s="2691"/>
      <c r="AI39" s="2691"/>
      <c r="AJ39" s="2691"/>
      <c r="AK39" s="2691"/>
      <c r="AL39" s="2691"/>
      <c r="AM39" s="2691"/>
      <c r="AN39" s="2691"/>
      <c r="AO39" s="2705">
        <f t="shared" si="4"/>
        <v>0</v>
      </c>
      <c r="AP39" s="2705"/>
      <c r="AQ39" s="2705"/>
      <c r="AR39" s="2705"/>
      <c r="AS39" s="2705"/>
      <c r="AT39" s="2705"/>
      <c r="AU39" s="2706">
        <f t="shared" si="5"/>
        <v>0</v>
      </c>
      <c r="AV39" s="2706"/>
      <c r="AW39" s="2706"/>
      <c r="AX39" s="2706"/>
      <c r="AY39" s="2706"/>
      <c r="AZ39" s="2706"/>
      <c r="BA39" s="1529"/>
      <c r="BB39" s="1529"/>
      <c r="BC39" s="1529"/>
      <c r="BD39" s="1529"/>
      <c r="BE39" s="1535"/>
    </row>
    <row r="40" spans="1:58" ht="15.75" customHeight="1">
      <c r="A40" s="1818"/>
      <c r="B40" s="2683" t="s">
        <v>2066</v>
      </c>
      <c r="C40" s="2684"/>
      <c r="D40" s="2684"/>
      <c r="E40" s="2684"/>
      <c r="F40" s="2684"/>
      <c r="G40" s="2684"/>
      <c r="H40" s="2684"/>
      <c r="I40" s="2685"/>
      <c r="J40" s="2708"/>
      <c r="K40" s="2709"/>
      <c r="L40" s="2709"/>
      <c r="M40" s="2710"/>
      <c r="N40" s="2711"/>
      <c r="O40" s="2709"/>
      <c r="P40" s="2709"/>
      <c r="Q40" s="2712"/>
      <c r="R40" s="2691"/>
      <c r="S40" s="2691"/>
      <c r="T40" s="2691"/>
      <c r="U40" s="2691"/>
      <c r="V40" s="2691"/>
      <c r="W40" s="2691"/>
      <c r="X40" s="2691"/>
      <c r="Y40" s="2691"/>
      <c r="Z40" s="2691"/>
      <c r="AA40" s="2691"/>
      <c r="AB40" s="2691"/>
      <c r="AC40" s="2691"/>
      <c r="AD40" s="2691"/>
      <c r="AE40" s="2691"/>
      <c r="AF40" s="2691"/>
      <c r="AG40" s="2691"/>
      <c r="AH40" s="2691"/>
      <c r="AI40" s="2691"/>
      <c r="AJ40" s="2691"/>
      <c r="AK40" s="2691"/>
      <c r="AL40" s="2691"/>
      <c r="AM40" s="2691"/>
      <c r="AN40" s="2691"/>
      <c r="AO40" s="2705">
        <f t="shared" si="4"/>
        <v>0</v>
      </c>
      <c r="AP40" s="2705"/>
      <c r="AQ40" s="2705"/>
      <c r="AR40" s="2705"/>
      <c r="AS40" s="2705"/>
      <c r="AT40" s="2705"/>
      <c r="AU40" s="2706">
        <f t="shared" si="5"/>
        <v>0</v>
      </c>
      <c r="AV40" s="2706"/>
      <c r="AW40" s="2706"/>
      <c r="AX40" s="2706"/>
      <c r="AY40" s="2706"/>
      <c r="AZ40" s="2706"/>
      <c r="BA40" s="1529"/>
      <c r="BB40" s="1529"/>
      <c r="BC40" s="1529"/>
      <c r="BD40" s="1529"/>
      <c r="BE40" s="1535"/>
    </row>
    <row r="41" spans="1:58" ht="15.75" customHeight="1">
      <c r="A41" s="1818"/>
      <c r="B41" s="2713" t="s">
        <v>2067</v>
      </c>
      <c r="C41" s="2714"/>
      <c r="D41" s="2714"/>
      <c r="E41" s="2714"/>
      <c r="F41" s="2714"/>
      <c r="G41" s="2714"/>
      <c r="H41" s="2714"/>
      <c r="I41" s="2715"/>
      <c r="J41" s="2708"/>
      <c r="K41" s="2709"/>
      <c r="L41" s="2709"/>
      <c r="M41" s="2710"/>
      <c r="N41" s="2711"/>
      <c r="O41" s="2709"/>
      <c r="P41" s="2709"/>
      <c r="Q41" s="2712"/>
      <c r="R41" s="2691"/>
      <c r="S41" s="2691"/>
      <c r="T41" s="2691"/>
      <c r="U41" s="2691"/>
      <c r="V41" s="2691"/>
      <c r="W41" s="2691"/>
      <c r="X41" s="2691"/>
      <c r="Y41" s="2691"/>
      <c r="Z41" s="2691"/>
      <c r="AA41" s="2691"/>
      <c r="AB41" s="2691"/>
      <c r="AC41" s="2691"/>
      <c r="AD41" s="2691"/>
      <c r="AE41" s="2691"/>
      <c r="AF41" s="2691"/>
      <c r="AG41" s="2691"/>
      <c r="AH41" s="2691"/>
      <c r="AI41" s="2691"/>
      <c r="AJ41" s="2691"/>
      <c r="AK41" s="2691"/>
      <c r="AL41" s="2691"/>
      <c r="AM41" s="2691"/>
      <c r="AN41" s="2691"/>
      <c r="AO41" s="2705">
        <f t="shared" si="4"/>
        <v>0</v>
      </c>
      <c r="AP41" s="2705"/>
      <c r="AQ41" s="2705"/>
      <c r="AR41" s="2705"/>
      <c r="AS41" s="2705"/>
      <c r="AT41" s="2705"/>
      <c r="AU41" s="2706">
        <f t="shared" si="5"/>
        <v>0</v>
      </c>
      <c r="AV41" s="2706"/>
      <c r="AW41" s="2706"/>
      <c r="AX41" s="2706"/>
      <c r="AY41" s="2706"/>
      <c r="AZ41" s="2706"/>
      <c r="BA41" s="1529"/>
      <c r="BB41" s="1529"/>
      <c r="BC41" s="1529"/>
      <c r="BD41" s="1529"/>
      <c r="BE41" s="1535"/>
    </row>
    <row r="42" spans="1:58" ht="15.75" customHeight="1">
      <c r="A42" s="1818"/>
      <c r="B42" s="2713" t="s">
        <v>2067</v>
      </c>
      <c r="C42" s="2714"/>
      <c r="D42" s="2714"/>
      <c r="E42" s="2714"/>
      <c r="F42" s="2714"/>
      <c r="G42" s="2714"/>
      <c r="H42" s="2714"/>
      <c r="I42" s="2715"/>
      <c r="J42" s="2708"/>
      <c r="K42" s="2709"/>
      <c r="L42" s="2709"/>
      <c r="M42" s="2710"/>
      <c r="N42" s="2711"/>
      <c r="O42" s="2709"/>
      <c r="P42" s="2709"/>
      <c r="Q42" s="2712"/>
      <c r="R42" s="2691"/>
      <c r="S42" s="2691"/>
      <c r="T42" s="2691"/>
      <c r="U42" s="2691"/>
      <c r="V42" s="2691"/>
      <c r="W42" s="2691"/>
      <c r="X42" s="2691"/>
      <c r="Y42" s="2691"/>
      <c r="Z42" s="2691"/>
      <c r="AA42" s="2691"/>
      <c r="AB42" s="2691"/>
      <c r="AC42" s="2691"/>
      <c r="AD42" s="2691"/>
      <c r="AE42" s="2691"/>
      <c r="AF42" s="2691"/>
      <c r="AG42" s="2691"/>
      <c r="AH42" s="2691"/>
      <c r="AI42" s="2691"/>
      <c r="AJ42" s="2691"/>
      <c r="AK42" s="2691"/>
      <c r="AL42" s="2691"/>
      <c r="AM42" s="2691"/>
      <c r="AN42" s="2691"/>
      <c r="AO42" s="2705">
        <f t="shared" si="4"/>
        <v>0</v>
      </c>
      <c r="AP42" s="2705"/>
      <c r="AQ42" s="2705"/>
      <c r="AR42" s="2705"/>
      <c r="AS42" s="2705"/>
      <c r="AT42" s="2705"/>
      <c r="AU42" s="2706">
        <f t="shared" si="5"/>
        <v>0</v>
      </c>
      <c r="AV42" s="2706"/>
      <c r="AW42" s="2706"/>
      <c r="AX42" s="2706"/>
      <c r="AY42" s="2706"/>
      <c r="AZ42" s="2706"/>
      <c r="BA42" s="1529"/>
      <c r="BB42" s="1529"/>
      <c r="BC42" s="1529"/>
      <c r="BD42" s="1529"/>
      <c r="BE42" s="1535"/>
    </row>
    <row r="43" spans="1:58" ht="15.75" customHeight="1">
      <c r="A43" s="1818"/>
      <c r="B43" s="2716" t="s">
        <v>2068</v>
      </c>
      <c r="C43" s="2717"/>
      <c r="D43" s="2717"/>
      <c r="E43" s="2717"/>
      <c r="F43" s="2717"/>
      <c r="G43" s="2717"/>
      <c r="H43" s="2717"/>
      <c r="I43" s="2718"/>
      <c r="J43" s="2708"/>
      <c r="K43" s="2709"/>
      <c r="L43" s="2709"/>
      <c r="M43" s="2710"/>
      <c r="N43" s="2711"/>
      <c r="O43" s="2709"/>
      <c r="P43" s="2709"/>
      <c r="Q43" s="2712"/>
      <c r="R43" s="2691"/>
      <c r="S43" s="2691"/>
      <c r="T43" s="2691"/>
      <c r="U43" s="2691"/>
      <c r="V43" s="2691"/>
      <c r="W43" s="2691"/>
      <c r="X43" s="2691"/>
      <c r="Y43" s="2691"/>
      <c r="Z43" s="2691"/>
      <c r="AA43" s="2691"/>
      <c r="AB43" s="2691"/>
      <c r="AC43" s="2691"/>
      <c r="AD43" s="2691"/>
      <c r="AE43" s="2691"/>
      <c r="AF43" s="2691"/>
      <c r="AG43" s="2691"/>
      <c r="AH43" s="2691"/>
      <c r="AI43" s="2691"/>
      <c r="AJ43" s="2691"/>
      <c r="AK43" s="2691"/>
      <c r="AL43" s="2691"/>
      <c r="AM43" s="2691"/>
      <c r="AN43" s="2691"/>
      <c r="AO43" s="2705">
        <f t="shared" si="4"/>
        <v>0</v>
      </c>
      <c r="AP43" s="2705"/>
      <c r="AQ43" s="2705"/>
      <c r="AR43" s="2705"/>
      <c r="AS43" s="2705"/>
      <c r="AT43" s="2705"/>
      <c r="AU43" s="2706">
        <f t="shared" si="5"/>
        <v>0</v>
      </c>
      <c r="AV43" s="2706"/>
      <c r="AW43" s="2706"/>
      <c r="AX43" s="2706"/>
      <c r="AY43" s="2706"/>
      <c r="AZ43" s="2706"/>
      <c r="BA43" s="1529"/>
      <c r="BB43" s="1529"/>
      <c r="BC43" s="1529"/>
      <c r="BD43" s="1529"/>
      <c r="BE43" s="1535"/>
    </row>
    <row r="44" spans="1:58" ht="15.75" customHeight="1">
      <c r="A44" s="1818"/>
      <c r="B44" s="2716" t="s">
        <v>2069</v>
      </c>
      <c r="C44" s="2717"/>
      <c r="D44" s="2717"/>
      <c r="E44" s="2717"/>
      <c r="F44" s="2717"/>
      <c r="G44" s="2717"/>
      <c r="H44" s="2717"/>
      <c r="I44" s="2718"/>
      <c r="J44" s="2708"/>
      <c r="K44" s="2709"/>
      <c r="L44" s="2709"/>
      <c r="M44" s="2710"/>
      <c r="N44" s="2711"/>
      <c r="O44" s="2709"/>
      <c r="P44" s="2709"/>
      <c r="Q44" s="2712"/>
      <c r="R44" s="2691"/>
      <c r="S44" s="2691"/>
      <c r="T44" s="2691"/>
      <c r="U44" s="2691"/>
      <c r="V44" s="2691"/>
      <c r="W44" s="2691"/>
      <c r="X44" s="2691"/>
      <c r="Y44" s="2691"/>
      <c r="Z44" s="2691"/>
      <c r="AA44" s="2691"/>
      <c r="AB44" s="2691"/>
      <c r="AC44" s="2691"/>
      <c r="AD44" s="2691"/>
      <c r="AE44" s="2691"/>
      <c r="AF44" s="2691"/>
      <c r="AG44" s="2691"/>
      <c r="AH44" s="2691"/>
      <c r="AI44" s="2691"/>
      <c r="AJ44" s="2691"/>
      <c r="AK44" s="2691"/>
      <c r="AL44" s="2691"/>
      <c r="AM44" s="2691"/>
      <c r="AN44" s="2691"/>
      <c r="AO44" s="2705">
        <f t="shared" si="4"/>
        <v>0</v>
      </c>
      <c r="AP44" s="2705"/>
      <c r="AQ44" s="2705"/>
      <c r="AR44" s="2705"/>
      <c r="AS44" s="2705"/>
      <c r="AT44" s="2705"/>
      <c r="AU44" s="2706">
        <f t="shared" si="5"/>
        <v>0</v>
      </c>
      <c r="AV44" s="2706"/>
      <c r="AW44" s="2706"/>
      <c r="AX44" s="2706"/>
      <c r="AY44" s="2706"/>
      <c r="AZ44" s="2706"/>
      <c r="BA44" s="1529"/>
      <c r="BB44" s="1529"/>
      <c r="BC44" s="1529"/>
      <c r="BD44" s="1529"/>
      <c r="BE44" s="1535"/>
    </row>
    <row r="45" spans="1:58" ht="15.75" customHeight="1">
      <c r="A45" s="1818"/>
      <c r="B45" s="2719" t="s">
        <v>2070</v>
      </c>
      <c r="C45" s="2720"/>
      <c r="D45" s="2720"/>
      <c r="E45" s="2720"/>
      <c r="F45" s="2720"/>
      <c r="G45" s="2720"/>
      <c r="H45" s="2720"/>
      <c r="I45" s="2721"/>
      <c r="J45" s="2708"/>
      <c r="K45" s="2709"/>
      <c r="L45" s="2709"/>
      <c r="M45" s="2710"/>
      <c r="N45" s="2711"/>
      <c r="O45" s="2709"/>
      <c r="P45" s="2709"/>
      <c r="Q45" s="2712"/>
      <c r="R45" s="2691"/>
      <c r="S45" s="2691"/>
      <c r="T45" s="2691"/>
      <c r="U45" s="2691"/>
      <c r="V45" s="2691"/>
      <c r="W45" s="2691"/>
      <c r="X45" s="2691"/>
      <c r="Y45" s="2691"/>
      <c r="Z45" s="2691"/>
      <c r="AA45" s="2691"/>
      <c r="AB45" s="2691"/>
      <c r="AC45" s="2691"/>
      <c r="AD45" s="2691"/>
      <c r="AE45" s="2691"/>
      <c r="AF45" s="2691"/>
      <c r="AG45" s="2691"/>
      <c r="AH45" s="2691"/>
      <c r="AI45" s="2691"/>
      <c r="AJ45" s="2691"/>
      <c r="AK45" s="2691"/>
      <c r="AL45" s="2691"/>
      <c r="AM45" s="2691"/>
      <c r="AN45" s="2691"/>
      <c r="AO45" s="2705">
        <f t="shared" si="4"/>
        <v>0</v>
      </c>
      <c r="AP45" s="2705"/>
      <c r="AQ45" s="2705"/>
      <c r="AR45" s="2705"/>
      <c r="AS45" s="2705"/>
      <c r="AT45" s="2705"/>
      <c r="AU45" s="2706">
        <f t="shared" si="5"/>
        <v>0</v>
      </c>
      <c r="AV45" s="2706"/>
      <c r="AW45" s="2706"/>
      <c r="AX45" s="2706"/>
      <c r="AY45" s="2706"/>
      <c r="AZ45" s="2706"/>
      <c r="BA45" s="1529"/>
      <c r="BB45" s="1529"/>
      <c r="BC45" s="1529"/>
      <c r="BD45" s="1529"/>
      <c r="BE45" s="1535"/>
    </row>
    <row r="46" spans="1:58" ht="15.75" customHeight="1">
      <c r="A46" s="1818"/>
      <c r="B46" s="2719" t="s">
        <v>2071</v>
      </c>
      <c r="C46" s="2720"/>
      <c r="D46" s="2720"/>
      <c r="E46" s="2720"/>
      <c r="F46" s="2720"/>
      <c r="G46" s="2720"/>
      <c r="H46" s="2720"/>
      <c r="I46" s="2721"/>
      <c r="J46" s="2708"/>
      <c r="K46" s="2709"/>
      <c r="L46" s="2709"/>
      <c r="M46" s="2710"/>
      <c r="N46" s="2689">
        <v>99</v>
      </c>
      <c r="O46" s="2687"/>
      <c r="P46" s="2687"/>
      <c r="Q46" s="2690"/>
      <c r="R46" s="2691"/>
      <c r="S46" s="2691"/>
      <c r="T46" s="2691"/>
      <c r="U46" s="2691"/>
      <c r="V46" s="2691"/>
      <c r="W46" s="2691"/>
      <c r="X46" s="2691"/>
      <c r="Y46" s="2691"/>
      <c r="Z46" s="2691"/>
      <c r="AA46" s="2691"/>
      <c r="AB46" s="2691"/>
      <c r="AC46" s="2691"/>
      <c r="AD46" s="2691"/>
      <c r="AE46" s="2691"/>
      <c r="AF46" s="2691"/>
      <c r="AG46" s="2691"/>
      <c r="AH46" s="2691"/>
      <c r="AI46" s="2691"/>
      <c r="AJ46" s="2691"/>
      <c r="AK46" s="2691"/>
      <c r="AL46" s="2691"/>
      <c r="AM46" s="2691"/>
      <c r="AN46" s="2691"/>
      <c r="AO46" s="2705">
        <f t="shared" si="4"/>
        <v>0</v>
      </c>
      <c r="AP46" s="2705"/>
      <c r="AQ46" s="2705"/>
      <c r="AR46" s="2705"/>
      <c r="AS46" s="2705"/>
      <c r="AT46" s="2705"/>
      <c r="AU46" s="2706">
        <f t="shared" si="5"/>
        <v>0</v>
      </c>
      <c r="AV46" s="2706"/>
      <c r="AW46" s="2706"/>
      <c r="AX46" s="2706"/>
      <c r="AY46" s="2706"/>
      <c r="AZ46" s="2706"/>
      <c r="BA46" s="1529"/>
      <c r="BB46" s="1529"/>
      <c r="BC46" s="1529"/>
      <c r="BD46" s="1529"/>
      <c r="BE46" s="1535"/>
    </row>
    <row r="47" spans="1:58" ht="15.75" customHeight="1" thickBot="1">
      <c r="A47" s="1818"/>
      <c r="B47" s="2722" t="s">
        <v>308</v>
      </c>
      <c r="C47" s="2723"/>
      <c r="D47" s="2723"/>
      <c r="E47" s="2723"/>
      <c r="F47" s="2723"/>
      <c r="G47" s="2723"/>
      <c r="H47" s="2723"/>
      <c r="I47" s="2724"/>
      <c r="J47" s="2725"/>
      <c r="K47" s="2726"/>
      <c r="L47" s="2726"/>
      <c r="M47" s="2727"/>
      <c r="N47" s="2728"/>
      <c r="O47" s="2726"/>
      <c r="P47" s="2726"/>
      <c r="Q47" s="2729"/>
      <c r="R47" s="2691"/>
      <c r="S47" s="2691"/>
      <c r="T47" s="2691"/>
      <c r="U47" s="2691"/>
      <c r="V47" s="2691"/>
      <c r="W47" s="2691"/>
      <c r="X47" s="2691"/>
      <c r="Y47" s="2691"/>
      <c r="Z47" s="2691"/>
      <c r="AA47" s="2691"/>
      <c r="AB47" s="2691"/>
      <c r="AC47" s="2691"/>
      <c r="AD47" s="2691"/>
      <c r="AE47" s="2691"/>
      <c r="AF47" s="2691"/>
      <c r="AG47" s="2691"/>
      <c r="AH47" s="2691"/>
      <c r="AI47" s="2691"/>
      <c r="AJ47" s="2691"/>
      <c r="AK47" s="2691"/>
      <c r="AL47" s="2691"/>
      <c r="AM47" s="2691"/>
      <c r="AN47" s="2691"/>
      <c r="AO47" s="2705">
        <f t="shared" si="4"/>
        <v>0</v>
      </c>
      <c r="AP47" s="2705"/>
      <c r="AQ47" s="2705"/>
      <c r="AR47" s="2705"/>
      <c r="AS47" s="2705"/>
      <c r="AT47" s="2705"/>
      <c r="AU47" s="2706">
        <f t="shared" si="5"/>
        <v>0</v>
      </c>
      <c r="AV47" s="2706"/>
      <c r="AW47" s="2706"/>
      <c r="AX47" s="2706"/>
      <c r="AY47" s="2706"/>
      <c r="AZ47" s="2706"/>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0" t="s">
        <v>2074</v>
      </c>
      <c r="C50" s="2731"/>
      <c r="D50" s="2731"/>
      <c r="E50" s="2731"/>
      <c r="F50" s="2731"/>
      <c r="G50" s="2731"/>
      <c r="H50" s="2731"/>
      <c r="I50" s="2731"/>
      <c r="J50" s="2731"/>
      <c r="K50" s="2731"/>
      <c r="L50" s="2731"/>
      <c r="M50" s="2731"/>
      <c r="N50" s="2731"/>
      <c r="O50" s="2731"/>
      <c r="P50" s="2731"/>
      <c r="Q50" s="2731"/>
      <c r="R50" s="2731"/>
      <c r="S50" s="2731"/>
      <c r="T50" s="2731"/>
      <c r="U50" s="2731"/>
      <c r="V50" s="2731"/>
      <c r="W50" s="2731"/>
      <c r="X50" s="2731"/>
      <c r="Y50" s="2731"/>
      <c r="Z50" s="2731"/>
      <c r="AA50" s="2731"/>
      <c r="AB50" s="2731"/>
      <c r="AC50" s="2731"/>
      <c r="AD50" s="2731"/>
      <c r="AE50" s="2731"/>
      <c r="AF50" s="2731"/>
      <c r="AG50" s="2731"/>
      <c r="AH50" s="2731"/>
      <c r="AI50" s="2731"/>
      <c r="AJ50" s="2731"/>
      <c r="AK50" s="2731"/>
      <c r="AL50" s="2731"/>
      <c r="AM50" s="2731"/>
      <c r="AN50" s="2731"/>
      <c r="AO50" s="273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3" t="s">
        <v>2075</v>
      </c>
      <c r="C51" s="2734"/>
      <c r="D51" s="2734"/>
      <c r="E51" s="2734"/>
      <c r="F51" s="2734"/>
      <c r="G51" s="2734"/>
      <c r="H51" s="2734"/>
      <c r="I51" s="2735"/>
      <c r="J51" s="2733" t="s">
        <v>2076</v>
      </c>
      <c r="K51" s="2734"/>
      <c r="L51" s="2734"/>
      <c r="M51" s="2734"/>
      <c r="N51" s="2734"/>
      <c r="O51" s="2734"/>
      <c r="P51" s="2734"/>
      <c r="Q51" s="2735"/>
      <c r="R51" s="2736" t="s">
        <v>2077</v>
      </c>
      <c r="S51" s="2737"/>
      <c r="T51" s="2737"/>
      <c r="U51" s="2737"/>
      <c r="V51" s="2737"/>
      <c r="W51" s="2737"/>
      <c r="X51" s="2737"/>
      <c r="Y51" s="2738"/>
      <c r="Z51" s="2739" t="s">
        <v>2078</v>
      </c>
      <c r="AA51" s="2740"/>
      <c r="AB51" s="2740"/>
      <c r="AC51" s="2740"/>
      <c r="AD51" s="2740"/>
      <c r="AE51" s="2740"/>
      <c r="AF51" s="2740"/>
      <c r="AG51" s="2741"/>
      <c r="AH51" s="2739" t="s">
        <v>2079</v>
      </c>
      <c r="AI51" s="2740"/>
      <c r="AJ51" s="2740"/>
      <c r="AK51" s="2740"/>
      <c r="AL51" s="2740"/>
      <c r="AM51" s="2740"/>
      <c r="AN51" s="2740"/>
      <c r="AO51" s="274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2"/>
      <c r="C52" s="2743"/>
      <c r="D52" s="2743"/>
      <c r="E52" s="2743"/>
      <c r="F52" s="2743"/>
      <c r="G52" s="2743"/>
      <c r="H52" s="2743"/>
      <c r="I52" s="2743"/>
      <c r="J52" s="2743"/>
      <c r="K52" s="2743"/>
      <c r="L52" s="2743"/>
      <c r="M52" s="2743"/>
      <c r="N52" s="2743"/>
      <c r="O52" s="2743"/>
      <c r="P52" s="2743"/>
      <c r="Q52" s="2743"/>
      <c r="R52" s="2744"/>
      <c r="S52" s="2744"/>
      <c r="T52" s="2744"/>
      <c r="U52" s="2744"/>
      <c r="V52" s="2744"/>
      <c r="W52" s="2744"/>
      <c r="X52" s="2744"/>
      <c r="Y52" s="2744"/>
      <c r="Z52" s="2743"/>
      <c r="AA52" s="2743"/>
      <c r="AB52" s="2743"/>
      <c r="AC52" s="2743"/>
      <c r="AD52" s="2743"/>
      <c r="AE52" s="2743"/>
      <c r="AF52" s="2743"/>
      <c r="AG52" s="2743"/>
      <c r="AH52" s="2743"/>
      <c r="AI52" s="2743"/>
      <c r="AJ52" s="2743"/>
      <c r="AK52" s="2743"/>
      <c r="AL52" s="2743"/>
      <c r="AM52" s="2743"/>
      <c r="AN52" s="2743"/>
      <c r="AO52" s="274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2"/>
      <c r="C53" s="2743"/>
      <c r="D53" s="2743"/>
      <c r="E53" s="2743"/>
      <c r="F53" s="2743"/>
      <c r="G53" s="2743"/>
      <c r="H53" s="2743"/>
      <c r="I53" s="2743"/>
      <c r="J53" s="2743"/>
      <c r="K53" s="2743"/>
      <c r="L53" s="2743"/>
      <c r="M53" s="2743"/>
      <c r="N53" s="2743"/>
      <c r="O53" s="2743"/>
      <c r="P53" s="2743"/>
      <c r="Q53" s="2743"/>
      <c r="R53" s="2744"/>
      <c r="S53" s="2744"/>
      <c r="T53" s="2744"/>
      <c r="U53" s="2744"/>
      <c r="V53" s="2744"/>
      <c r="W53" s="2744"/>
      <c r="X53" s="2744"/>
      <c r="Y53" s="2744"/>
      <c r="Z53" s="2743"/>
      <c r="AA53" s="2743"/>
      <c r="AB53" s="2743"/>
      <c r="AC53" s="2743"/>
      <c r="AD53" s="2743"/>
      <c r="AE53" s="2743"/>
      <c r="AF53" s="2743"/>
      <c r="AG53" s="2743"/>
      <c r="AH53" s="2743"/>
      <c r="AI53" s="2743"/>
      <c r="AJ53" s="2743"/>
      <c r="AK53" s="2743"/>
      <c r="AL53" s="2743"/>
      <c r="AM53" s="2743"/>
      <c r="AN53" s="2743"/>
      <c r="AO53" s="274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2"/>
      <c r="C54" s="2743"/>
      <c r="D54" s="2743"/>
      <c r="E54" s="2743"/>
      <c r="F54" s="2743"/>
      <c r="G54" s="2743"/>
      <c r="H54" s="2743"/>
      <c r="I54" s="2743"/>
      <c r="J54" s="2743"/>
      <c r="K54" s="2743"/>
      <c r="L54" s="2743"/>
      <c r="M54" s="2743"/>
      <c r="N54" s="2743"/>
      <c r="O54" s="2743"/>
      <c r="P54" s="2743"/>
      <c r="Q54" s="2743"/>
      <c r="R54" s="2744"/>
      <c r="S54" s="2744"/>
      <c r="T54" s="2744"/>
      <c r="U54" s="2744"/>
      <c r="V54" s="2744"/>
      <c r="W54" s="2744"/>
      <c r="X54" s="2744"/>
      <c r="Y54" s="2744"/>
      <c r="Z54" s="2743"/>
      <c r="AA54" s="2743"/>
      <c r="AB54" s="2743"/>
      <c r="AC54" s="2743"/>
      <c r="AD54" s="2743"/>
      <c r="AE54" s="2743"/>
      <c r="AF54" s="2743"/>
      <c r="AG54" s="2743"/>
      <c r="AH54" s="2743"/>
      <c r="AI54" s="2743"/>
      <c r="AJ54" s="2743"/>
      <c r="AK54" s="2743"/>
      <c r="AL54" s="2743"/>
      <c r="AM54" s="2743"/>
      <c r="AN54" s="2743"/>
      <c r="AO54" s="274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2"/>
      <c r="C55" s="2743"/>
      <c r="D55" s="2743"/>
      <c r="E55" s="2743"/>
      <c r="F55" s="2743"/>
      <c r="G55" s="2743"/>
      <c r="H55" s="2743"/>
      <c r="I55" s="2743"/>
      <c r="J55" s="2743"/>
      <c r="K55" s="2743"/>
      <c r="L55" s="2743"/>
      <c r="M55" s="2743"/>
      <c r="N55" s="2743"/>
      <c r="O55" s="2743"/>
      <c r="P55" s="2743"/>
      <c r="Q55" s="2743"/>
      <c r="R55" s="2744"/>
      <c r="S55" s="2744"/>
      <c r="T55" s="2744"/>
      <c r="U55" s="2744"/>
      <c r="V55" s="2744"/>
      <c r="W55" s="2744"/>
      <c r="X55" s="2744"/>
      <c r="Y55" s="2744"/>
      <c r="Z55" s="2743"/>
      <c r="AA55" s="2743"/>
      <c r="AB55" s="2743"/>
      <c r="AC55" s="2743"/>
      <c r="AD55" s="2743"/>
      <c r="AE55" s="2743"/>
      <c r="AF55" s="2743"/>
      <c r="AG55" s="2743"/>
      <c r="AH55" s="2743"/>
      <c r="AI55" s="2743"/>
      <c r="AJ55" s="2743"/>
      <c r="AK55" s="2743"/>
      <c r="AL55" s="2743"/>
      <c r="AM55" s="2743"/>
      <c r="AN55" s="2743"/>
      <c r="AO55" s="274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5"/>
      <c r="C56" s="2756"/>
      <c r="D56" s="2756"/>
      <c r="E56" s="2756"/>
      <c r="F56" s="2756"/>
      <c r="G56" s="2756"/>
      <c r="H56" s="2756"/>
      <c r="I56" s="2756"/>
      <c r="J56" s="2756"/>
      <c r="K56" s="2756"/>
      <c r="L56" s="2756"/>
      <c r="M56" s="2756"/>
      <c r="N56" s="2756"/>
      <c r="O56" s="2756"/>
      <c r="P56" s="2756"/>
      <c r="Q56" s="2756"/>
      <c r="R56" s="2757"/>
      <c r="S56" s="2757"/>
      <c r="T56" s="2757"/>
      <c r="U56" s="2757"/>
      <c r="V56" s="2757"/>
      <c r="W56" s="2757"/>
      <c r="X56" s="2757"/>
      <c r="Y56" s="2757"/>
      <c r="Z56" s="2756"/>
      <c r="AA56" s="2756"/>
      <c r="AB56" s="2756"/>
      <c r="AC56" s="2756"/>
      <c r="AD56" s="2756"/>
      <c r="AE56" s="2756"/>
      <c r="AF56" s="2756"/>
      <c r="AG56" s="2756"/>
      <c r="AH56" s="2756"/>
      <c r="AI56" s="2756"/>
      <c r="AJ56" s="2756"/>
      <c r="AK56" s="2756"/>
      <c r="AL56" s="2756"/>
      <c r="AM56" s="2756"/>
      <c r="AN56" s="2756"/>
      <c r="AO56" s="275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59" t="s">
        <v>1881</v>
      </c>
      <c r="C57" s="2760"/>
      <c r="D57" s="2760"/>
      <c r="E57" s="2760"/>
      <c r="F57" s="2760"/>
      <c r="G57" s="2760"/>
      <c r="H57" s="2760"/>
      <c r="I57" s="2760"/>
      <c r="J57" s="2760"/>
      <c r="K57" s="2760"/>
      <c r="L57" s="2760"/>
      <c r="M57" s="2760"/>
      <c r="N57" s="2760"/>
      <c r="O57" s="2760"/>
      <c r="P57" s="2760"/>
      <c r="Q57" s="2760"/>
      <c r="R57" s="2761">
        <f>SUM(R52:Y56)</f>
        <v>0</v>
      </c>
      <c r="S57" s="2761"/>
      <c r="T57" s="2761"/>
      <c r="U57" s="2761"/>
      <c r="V57" s="2761"/>
      <c r="W57" s="2761"/>
      <c r="X57" s="2761"/>
      <c r="Y57" s="2761"/>
      <c r="Z57" s="2761">
        <f t="shared" ref="Z57" si="6">SUM(Z52:AG56)</f>
        <v>0</v>
      </c>
      <c r="AA57" s="2761"/>
      <c r="AB57" s="2761"/>
      <c r="AC57" s="2761"/>
      <c r="AD57" s="2761"/>
      <c r="AE57" s="2761"/>
      <c r="AF57" s="2761"/>
      <c r="AG57" s="2761"/>
      <c r="AH57" s="2761">
        <f t="shared" ref="AH57" si="7">SUM(AH52:AO56)</f>
        <v>0</v>
      </c>
      <c r="AI57" s="2761"/>
      <c r="AJ57" s="2761"/>
      <c r="AK57" s="2761"/>
      <c r="AL57" s="2761"/>
      <c r="AM57" s="2761"/>
      <c r="AN57" s="2761"/>
      <c r="AO57" s="276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6" t="s">
        <v>2075</v>
      </c>
      <c r="C59" s="2747"/>
      <c r="D59" s="2747"/>
      <c r="E59" s="2747"/>
      <c r="F59" s="2747"/>
      <c r="G59" s="2747"/>
      <c r="H59" s="2747"/>
      <c r="I59" s="2748"/>
      <c r="J59" s="2749" t="s">
        <v>2080</v>
      </c>
      <c r="K59" s="2749"/>
      <c r="L59" s="2749"/>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c r="AS59" s="2749"/>
      <c r="AT59" s="2749"/>
      <c r="AU59" s="2749"/>
      <c r="AV59" s="2749"/>
      <c r="AW59" s="2750"/>
      <c r="AX59" s="1529"/>
      <c r="AY59" s="1529"/>
      <c r="AZ59" s="1529"/>
      <c r="BA59" s="1529"/>
      <c r="BB59" s="1529"/>
      <c r="BC59" s="1529"/>
      <c r="BD59" s="1529"/>
      <c r="BE59" s="1535"/>
    </row>
    <row r="60" spans="1:58" ht="15.75" customHeight="1">
      <c r="A60" s="1818"/>
      <c r="B60" s="2751" t="str">
        <f>IF(B52="", "", B52)</f>
        <v/>
      </c>
      <c r="C60" s="2752"/>
      <c r="D60" s="2752"/>
      <c r="E60" s="2752"/>
      <c r="F60" s="2752"/>
      <c r="G60" s="2752"/>
      <c r="H60" s="2752"/>
      <c r="I60" s="2753"/>
      <c r="J60" s="2754"/>
      <c r="K60" s="2743"/>
      <c r="L60" s="2743"/>
      <c r="M60" s="2743"/>
      <c r="N60" s="2743"/>
      <c r="O60" s="2743"/>
      <c r="P60" s="2743"/>
      <c r="Q60" s="2743"/>
      <c r="R60" s="2743"/>
      <c r="S60" s="2743"/>
      <c r="T60" s="2743"/>
      <c r="U60" s="2743"/>
      <c r="V60" s="2743"/>
      <c r="W60" s="2743"/>
      <c r="X60" s="2743"/>
      <c r="Y60" s="2743"/>
      <c r="Z60" s="2743"/>
      <c r="AA60" s="2743"/>
      <c r="AB60" s="2743"/>
      <c r="AC60" s="2743"/>
      <c r="AD60" s="2743"/>
      <c r="AE60" s="2743"/>
      <c r="AF60" s="2743"/>
      <c r="AG60" s="2743"/>
      <c r="AH60" s="2743"/>
      <c r="AI60" s="2743"/>
      <c r="AJ60" s="2743"/>
      <c r="AK60" s="2743"/>
      <c r="AL60" s="2743"/>
      <c r="AM60" s="2743"/>
      <c r="AN60" s="2743"/>
      <c r="AO60" s="2743"/>
      <c r="AP60" s="2743"/>
      <c r="AQ60" s="2743"/>
      <c r="AR60" s="2743"/>
      <c r="AS60" s="2743"/>
      <c r="AT60" s="2743"/>
      <c r="AU60" s="2743"/>
      <c r="AV60" s="2743"/>
      <c r="AW60" s="2745"/>
      <c r="AX60" s="1529"/>
      <c r="AY60" s="1529"/>
      <c r="AZ60" s="1529"/>
      <c r="BA60" s="1529"/>
      <c r="BB60" s="1529"/>
      <c r="BC60" s="1529"/>
      <c r="BD60" s="1529"/>
      <c r="BE60" s="1535"/>
    </row>
    <row r="61" spans="1:58" ht="15.75" customHeight="1">
      <c r="A61" s="1818"/>
      <c r="B61" s="2751" t="str">
        <f t="shared" ref="B61:B64" si="8">IF(B53="", "", B53)</f>
        <v/>
      </c>
      <c r="C61" s="2752"/>
      <c r="D61" s="2752"/>
      <c r="E61" s="2752"/>
      <c r="F61" s="2752"/>
      <c r="G61" s="2752"/>
      <c r="H61" s="2752"/>
      <c r="I61" s="2753"/>
      <c r="J61" s="2754"/>
      <c r="K61" s="2743"/>
      <c r="L61" s="2743"/>
      <c r="M61" s="2743"/>
      <c r="N61" s="2743"/>
      <c r="O61" s="2743"/>
      <c r="P61" s="2743"/>
      <c r="Q61" s="2743"/>
      <c r="R61" s="2743"/>
      <c r="S61" s="2743"/>
      <c r="T61" s="2743"/>
      <c r="U61" s="2743"/>
      <c r="V61" s="2743"/>
      <c r="W61" s="2743"/>
      <c r="X61" s="2743"/>
      <c r="Y61" s="2743"/>
      <c r="Z61" s="2743"/>
      <c r="AA61" s="2743"/>
      <c r="AB61" s="2743"/>
      <c r="AC61" s="2743"/>
      <c r="AD61" s="2743"/>
      <c r="AE61" s="2743"/>
      <c r="AF61" s="2743"/>
      <c r="AG61" s="2743"/>
      <c r="AH61" s="2743"/>
      <c r="AI61" s="2743"/>
      <c r="AJ61" s="2743"/>
      <c r="AK61" s="2743"/>
      <c r="AL61" s="2743"/>
      <c r="AM61" s="2743"/>
      <c r="AN61" s="2743"/>
      <c r="AO61" s="2743"/>
      <c r="AP61" s="2743"/>
      <c r="AQ61" s="2743"/>
      <c r="AR61" s="2743"/>
      <c r="AS61" s="2743"/>
      <c r="AT61" s="2743"/>
      <c r="AU61" s="2743"/>
      <c r="AV61" s="2743"/>
      <c r="AW61" s="2745"/>
      <c r="AX61" s="1529"/>
      <c r="AY61" s="1529"/>
      <c r="AZ61" s="1529"/>
      <c r="BA61" s="1529"/>
      <c r="BB61" s="1529"/>
      <c r="BC61" s="1529"/>
      <c r="BD61" s="1529"/>
      <c r="BE61" s="1535"/>
    </row>
    <row r="62" spans="1:58" ht="15.75" customHeight="1">
      <c r="A62" s="1818"/>
      <c r="B62" s="2751" t="str">
        <f t="shared" si="8"/>
        <v/>
      </c>
      <c r="C62" s="2752"/>
      <c r="D62" s="2752"/>
      <c r="E62" s="2752"/>
      <c r="F62" s="2752"/>
      <c r="G62" s="2752"/>
      <c r="H62" s="2752"/>
      <c r="I62" s="2753"/>
      <c r="J62" s="2754"/>
      <c r="K62" s="2743"/>
      <c r="L62" s="2743"/>
      <c r="M62" s="2743"/>
      <c r="N62" s="2743"/>
      <c r="O62" s="2743"/>
      <c r="P62" s="2743"/>
      <c r="Q62" s="2743"/>
      <c r="R62" s="2743"/>
      <c r="S62" s="2743"/>
      <c r="T62" s="2743"/>
      <c r="U62" s="2743"/>
      <c r="V62" s="2743"/>
      <c r="W62" s="2743"/>
      <c r="X62" s="2743"/>
      <c r="Y62" s="2743"/>
      <c r="Z62" s="2743"/>
      <c r="AA62" s="2743"/>
      <c r="AB62" s="2743"/>
      <c r="AC62" s="2743"/>
      <c r="AD62" s="2743"/>
      <c r="AE62" s="2743"/>
      <c r="AF62" s="2743"/>
      <c r="AG62" s="2743"/>
      <c r="AH62" s="2743"/>
      <c r="AI62" s="2743"/>
      <c r="AJ62" s="2743"/>
      <c r="AK62" s="2743"/>
      <c r="AL62" s="2743"/>
      <c r="AM62" s="2743"/>
      <c r="AN62" s="2743"/>
      <c r="AO62" s="2743"/>
      <c r="AP62" s="2743"/>
      <c r="AQ62" s="2743"/>
      <c r="AR62" s="2743"/>
      <c r="AS62" s="2743"/>
      <c r="AT62" s="2743"/>
      <c r="AU62" s="2743"/>
      <c r="AV62" s="2743"/>
      <c r="AW62" s="2745"/>
      <c r="AX62" s="1529"/>
      <c r="AY62" s="1529"/>
      <c r="AZ62" s="1529"/>
      <c r="BA62" s="1529"/>
      <c r="BB62" s="1529"/>
      <c r="BC62" s="1529"/>
      <c r="BD62" s="1529"/>
      <c r="BE62" s="1535"/>
    </row>
    <row r="63" spans="1:58" ht="15.75" customHeight="1">
      <c r="A63" s="1818"/>
      <c r="B63" s="2751" t="str">
        <f t="shared" si="8"/>
        <v/>
      </c>
      <c r="C63" s="2752"/>
      <c r="D63" s="2752"/>
      <c r="E63" s="2752"/>
      <c r="F63" s="2752"/>
      <c r="G63" s="2752"/>
      <c r="H63" s="2752"/>
      <c r="I63" s="2753"/>
      <c r="J63" s="2754"/>
      <c r="K63" s="2743"/>
      <c r="L63" s="2743"/>
      <c r="M63" s="2743"/>
      <c r="N63" s="2743"/>
      <c r="O63" s="2743"/>
      <c r="P63" s="2743"/>
      <c r="Q63" s="2743"/>
      <c r="R63" s="2743"/>
      <c r="S63" s="2743"/>
      <c r="T63" s="2743"/>
      <c r="U63" s="2743"/>
      <c r="V63" s="2743"/>
      <c r="W63" s="2743"/>
      <c r="X63" s="2743"/>
      <c r="Y63" s="2743"/>
      <c r="Z63" s="2743"/>
      <c r="AA63" s="2743"/>
      <c r="AB63" s="2743"/>
      <c r="AC63" s="2743"/>
      <c r="AD63" s="2743"/>
      <c r="AE63" s="2743"/>
      <c r="AF63" s="2743"/>
      <c r="AG63" s="2743"/>
      <c r="AH63" s="2743"/>
      <c r="AI63" s="2743"/>
      <c r="AJ63" s="2743"/>
      <c r="AK63" s="2743"/>
      <c r="AL63" s="2743"/>
      <c r="AM63" s="2743"/>
      <c r="AN63" s="2743"/>
      <c r="AO63" s="2743"/>
      <c r="AP63" s="2743"/>
      <c r="AQ63" s="2743"/>
      <c r="AR63" s="2743"/>
      <c r="AS63" s="2743"/>
      <c r="AT63" s="2743"/>
      <c r="AU63" s="2743"/>
      <c r="AV63" s="2743"/>
      <c r="AW63" s="2745"/>
      <c r="AX63" s="1529"/>
      <c r="AY63" s="1529"/>
      <c r="AZ63" s="1529"/>
      <c r="BA63" s="1529"/>
      <c r="BB63" s="1529"/>
      <c r="BC63" s="1529"/>
      <c r="BD63" s="1529"/>
      <c r="BE63" s="1535"/>
    </row>
    <row r="64" spans="1:58" ht="15.75" customHeight="1" thickBot="1">
      <c r="A64" s="1818"/>
      <c r="B64" s="2774" t="str">
        <f t="shared" si="8"/>
        <v/>
      </c>
      <c r="C64" s="2775"/>
      <c r="D64" s="2775"/>
      <c r="E64" s="2775"/>
      <c r="F64" s="2775"/>
      <c r="G64" s="2775"/>
      <c r="H64" s="2775"/>
      <c r="I64" s="2776"/>
      <c r="J64" s="2777"/>
      <c r="K64" s="2756"/>
      <c r="L64" s="2756"/>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AV64" s="2756"/>
      <c r="AW64" s="275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29" t="s">
        <v>2082</v>
      </c>
      <c r="C68" s="2630"/>
      <c r="D68" s="2630"/>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1"/>
      <c r="AB68" s="1529"/>
      <c r="AC68" s="2788" t="s">
        <v>2083</v>
      </c>
      <c r="AD68" s="2789"/>
      <c r="AE68" s="2789"/>
      <c r="AF68" s="2789"/>
      <c r="AG68" s="2789"/>
      <c r="AH68" s="2789"/>
      <c r="AI68" s="2789"/>
      <c r="AJ68" s="2789"/>
      <c r="AK68" s="2789"/>
      <c r="AL68" s="2789"/>
      <c r="AM68" s="2789"/>
      <c r="AN68" s="2789"/>
      <c r="AO68" s="2789"/>
      <c r="AP68" s="2789"/>
      <c r="AQ68" s="2789"/>
      <c r="AR68" s="2789"/>
      <c r="AS68" s="2789"/>
      <c r="AT68" s="2789"/>
      <c r="AU68" s="2789"/>
      <c r="AV68" s="2762" t="s">
        <v>2039</v>
      </c>
      <c r="AW68" s="2762"/>
      <c r="AX68" s="2762"/>
      <c r="AY68" s="2762"/>
      <c r="AZ68" s="2762"/>
      <c r="BA68" s="2762"/>
      <c r="BB68" s="2762"/>
      <c r="BC68" s="2763"/>
      <c r="BD68" s="1529"/>
      <c r="BE68" s="1535"/>
    </row>
    <row r="69" spans="1:57" ht="15.75" customHeight="1" thickBot="1">
      <c r="A69" s="1818"/>
      <c r="B69" s="2764" t="s">
        <v>2084</v>
      </c>
      <c r="C69" s="2765"/>
      <c r="D69" s="2765"/>
      <c r="E69" s="2765"/>
      <c r="F69" s="2765"/>
      <c r="G69" s="2765"/>
      <c r="H69" s="2765"/>
      <c r="I69" s="2765"/>
      <c r="J69" s="2765"/>
      <c r="K69" s="2765"/>
      <c r="L69" s="2765"/>
      <c r="M69" s="2765"/>
      <c r="N69" s="2765"/>
      <c r="O69" s="2766" t="s">
        <v>2085</v>
      </c>
      <c r="P69" s="2767"/>
      <c r="Q69" s="2767"/>
      <c r="R69" s="2767"/>
      <c r="S69" s="2767"/>
      <c r="T69" s="2767"/>
      <c r="U69" s="2767"/>
      <c r="V69" s="2767"/>
      <c r="W69" s="2767"/>
      <c r="X69" s="2767"/>
      <c r="Y69" s="2767"/>
      <c r="Z69" s="2767"/>
      <c r="AA69" s="2768"/>
      <c r="AB69" s="1529"/>
      <c r="AC69" s="2769" t="s">
        <v>2086</v>
      </c>
      <c r="AD69" s="2770"/>
      <c r="AE69" s="2770"/>
      <c r="AF69" s="2770"/>
      <c r="AG69" s="2770"/>
      <c r="AH69" s="2770"/>
      <c r="AI69" s="2770"/>
      <c r="AJ69" s="2770"/>
      <c r="AK69" s="2770"/>
      <c r="AL69" s="2770"/>
      <c r="AM69" s="2770"/>
      <c r="AN69" s="2770"/>
      <c r="AO69" s="2770"/>
      <c r="AP69" s="2770"/>
      <c r="AQ69" s="2770"/>
      <c r="AR69" s="2770"/>
      <c r="AS69" s="2770"/>
      <c r="AT69" s="2770"/>
      <c r="AU69" s="2770"/>
      <c r="AV69" s="2771">
        <v>44197</v>
      </c>
      <c r="AW69" s="2772"/>
      <c r="AX69" s="2772"/>
      <c r="AY69" s="2772"/>
      <c r="AZ69" s="2772"/>
      <c r="BA69" s="2772"/>
      <c r="BB69" s="2772"/>
      <c r="BC69" s="2773"/>
      <c r="BD69" s="1529"/>
      <c r="BE69" s="1535"/>
    </row>
    <row r="70" spans="1:57" ht="15.75" customHeight="1">
      <c r="A70" s="1818"/>
      <c r="B70" s="2778"/>
      <c r="C70" s="2779"/>
      <c r="D70" s="2779"/>
      <c r="E70" s="2779"/>
      <c r="F70" s="2779"/>
      <c r="G70" s="2779"/>
      <c r="H70" s="2779"/>
      <c r="I70" s="2779"/>
      <c r="J70" s="2779"/>
      <c r="K70" s="2779"/>
      <c r="L70" s="2779"/>
      <c r="M70" s="2779"/>
      <c r="N70" s="2779"/>
      <c r="O70" s="2780"/>
      <c r="P70" s="2780"/>
      <c r="Q70" s="2780"/>
      <c r="R70" s="2780"/>
      <c r="S70" s="2780"/>
      <c r="T70" s="2780"/>
      <c r="U70" s="2780"/>
      <c r="V70" s="2780"/>
      <c r="W70" s="2780"/>
      <c r="X70" s="2780"/>
      <c r="Y70" s="2780"/>
      <c r="Z70" s="2780"/>
      <c r="AA70" s="2781"/>
      <c r="AB70" s="1529"/>
      <c r="AC70" s="2782" t="s">
        <v>2087</v>
      </c>
      <c r="AD70" s="2783"/>
      <c r="AE70" s="2783"/>
      <c r="AF70" s="2784"/>
      <c r="AG70" s="2784"/>
      <c r="AH70" s="2784"/>
      <c r="AI70" s="2784"/>
      <c r="AJ70" s="2784"/>
      <c r="AK70" s="2784"/>
      <c r="AL70" s="2784"/>
      <c r="AM70" s="2784"/>
      <c r="AN70" s="2784"/>
      <c r="AO70" s="2784"/>
      <c r="AP70" s="2784"/>
      <c r="AQ70" s="2784"/>
      <c r="AR70" s="2784"/>
      <c r="AS70" s="2784"/>
      <c r="AT70" s="2784"/>
      <c r="AU70" s="2785"/>
      <c r="AV70" s="1529"/>
      <c r="AW70" s="1529"/>
      <c r="AX70" s="1529"/>
      <c r="AY70" s="1529"/>
      <c r="AZ70" s="1529"/>
      <c r="BA70" s="1529"/>
      <c r="BB70" s="1529"/>
      <c r="BC70" s="1529"/>
      <c r="BD70" s="1529"/>
      <c r="BE70" s="1535"/>
    </row>
    <row r="71" spans="1:57" ht="15.75" customHeight="1" thickBot="1">
      <c r="A71" s="1818"/>
      <c r="B71" s="2711"/>
      <c r="C71" s="2709"/>
      <c r="D71" s="2709"/>
      <c r="E71" s="2709"/>
      <c r="F71" s="2709"/>
      <c r="G71" s="2709"/>
      <c r="H71" s="2709"/>
      <c r="I71" s="2709"/>
      <c r="J71" s="2709"/>
      <c r="K71" s="2709"/>
      <c r="L71" s="2709"/>
      <c r="M71" s="2709"/>
      <c r="N71" s="2709"/>
      <c r="O71" s="2780"/>
      <c r="P71" s="2780"/>
      <c r="Q71" s="2780"/>
      <c r="R71" s="2780"/>
      <c r="S71" s="2780"/>
      <c r="T71" s="2780"/>
      <c r="U71" s="2780"/>
      <c r="V71" s="2780"/>
      <c r="W71" s="2780"/>
      <c r="X71" s="2780"/>
      <c r="Y71" s="2780"/>
      <c r="Z71" s="2780"/>
      <c r="AA71" s="2781"/>
      <c r="AB71" s="1529"/>
      <c r="AC71" s="2786" t="s">
        <v>2088</v>
      </c>
      <c r="AD71" s="2787"/>
      <c r="AE71" s="2787"/>
      <c r="AF71" s="2726"/>
      <c r="AG71" s="2726"/>
      <c r="AH71" s="2726"/>
      <c r="AI71" s="2726"/>
      <c r="AJ71" s="2726"/>
      <c r="AK71" s="2726"/>
      <c r="AL71" s="2726"/>
      <c r="AM71" s="2726"/>
      <c r="AN71" s="2726"/>
      <c r="AO71" s="2726"/>
      <c r="AP71" s="2726"/>
      <c r="AQ71" s="2726"/>
      <c r="AR71" s="2726"/>
      <c r="AS71" s="2726"/>
      <c r="AT71" s="2726"/>
      <c r="AU71" s="2727"/>
      <c r="AV71" s="1529"/>
      <c r="AW71" s="1529"/>
      <c r="AX71" s="1529"/>
      <c r="AY71" s="1529"/>
      <c r="AZ71" s="1529"/>
      <c r="BA71" s="1529"/>
      <c r="BB71" s="1529"/>
      <c r="BC71" s="1529"/>
      <c r="BD71" s="1529"/>
      <c r="BE71" s="1535"/>
    </row>
    <row r="72" spans="1:57" ht="15.75" customHeight="1">
      <c r="A72" s="1818"/>
      <c r="B72" s="2711"/>
      <c r="C72" s="2709"/>
      <c r="D72" s="2709"/>
      <c r="E72" s="2709"/>
      <c r="F72" s="2709"/>
      <c r="G72" s="2709"/>
      <c r="H72" s="2709"/>
      <c r="I72" s="2709"/>
      <c r="J72" s="2709"/>
      <c r="K72" s="2709"/>
      <c r="L72" s="2709"/>
      <c r="M72" s="2709"/>
      <c r="N72" s="2709"/>
      <c r="O72" s="2780"/>
      <c r="P72" s="2780"/>
      <c r="Q72" s="2780"/>
      <c r="R72" s="2780"/>
      <c r="S72" s="2780"/>
      <c r="T72" s="2780"/>
      <c r="U72" s="2780"/>
      <c r="V72" s="2780"/>
      <c r="W72" s="2780"/>
      <c r="X72" s="2780"/>
      <c r="Y72" s="2780"/>
      <c r="Z72" s="2780"/>
      <c r="AA72" s="2781"/>
      <c r="AB72" s="1529"/>
      <c r="AC72" s="2795" t="s">
        <v>2089</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11"/>
      <c r="C73" s="2709"/>
      <c r="D73" s="2709"/>
      <c r="E73" s="2709"/>
      <c r="F73" s="2709"/>
      <c r="G73" s="2709"/>
      <c r="H73" s="2709"/>
      <c r="I73" s="2709"/>
      <c r="J73" s="2709"/>
      <c r="K73" s="2709"/>
      <c r="L73" s="2709"/>
      <c r="M73" s="2709"/>
      <c r="N73" s="2709"/>
      <c r="O73" s="2780"/>
      <c r="P73" s="2780"/>
      <c r="Q73" s="2780"/>
      <c r="R73" s="2780"/>
      <c r="S73" s="2780"/>
      <c r="T73" s="2780"/>
      <c r="U73" s="2780"/>
      <c r="V73" s="2780"/>
      <c r="W73" s="2780"/>
      <c r="X73" s="2780"/>
      <c r="Y73" s="2780"/>
      <c r="Z73" s="2780"/>
      <c r="AA73" s="2781"/>
      <c r="AB73" s="1529"/>
      <c r="AC73" s="2711"/>
      <c r="AD73" s="2709"/>
      <c r="AE73" s="2709"/>
      <c r="AF73" s="2709"/>
      <c r="AG73" s="2709"/>
      <c r="AH73" s="2709"/>
      <c r="AI73" s="2709"/>
      <c r="AJ73" s="2709"/>
      <c r="AK73" s="2709"/>
      <c r="AL73" s="2709"/>
      <c r="AM73" s="2709"/>
      <c r="AN73" s="2709"/>
      <c r="AO73" s="2709"/>
      <c r="AP73" s="2709"/>
      <c r="AQ73" s="2709"/>
      <c r="AR73" s="2709"/>
      <c r="AS73" s="2709"/>
      <c r="AT73" s="2709"/>
      <c r="AU73" s="2709"/>
      <c r="AV73" s="2709"/>
      <c r="AW73" s="2709"/>
      <c r="AX73" s="2709"/>
      <c r="AY73" s="2709"/>
      <c r="AZ73" s="2709"/>
      <c r="BA73" s="2709"/>
      <c r="BB73" s="2709"/>
      <c r="BC73" s="2710"/>
      <c r="BD73" s="1529"/>
      <c r="BE73" s="1535"/>
    </row>
    <row r="74" spans="1:57" ht="15.75" customHeight="1" thickBot="1">
      <c r="A74" s="1818"/>
      <c r="B74" s="2711"/>
      <c r="C74" s="2709"/>
      <c r="D74" s="2709"/>
      <c r="E74" s="2709"/>
      <c r="F74" s="2709"/>
      <c r="G74" s="2709"/>
      <c r="H74" s="2709"/>
      <c r="I74" s="2709"/>
      <c r="J74" s="2709"/>
      <c r="K74" s="2709"/>
      <c r="L74" s="2709"/>
      <c r="M74" s="2709"/>
      <c r="N74" s="2709"/>
      <c r="O74" s="2798"/>
      <c r="P74" s="2798"/>
      <c r="Q74" s="2798"/>
      <c r="R74" s="2798"/>
      <c r="S74" s="2798"/>
      <c r="T74" s="2798"/>
      <c r="U74" s="2798"/>
      <c r="V74" s="2798"/>
      <c r="W74" s="2798"/>
      <c r="X74" s="2798"/>
      <c r="Y74" s="2798"/>
      <c r="Z74" s="2798"/>
      <c r="AA74" s="2799"/>
      <c r="AB74" s="1529"/>
      <c r="AC74" s="2711"/>
      <c r="AD74" s="2709"/>
      <c r="AE74" s="2709"/>
      <c r="AF74" s="2709"/>
      <c r="AG74" s="2709"/>
      <c r="AH74" s="2709"/>
      <c r="AI74" s="2709"/>
      <c r="AJ74" s="2709"/>
      <c r="AK74" s="2709"/>
      <c r="AL74" s="2709"/>
      <c r="AM74" s="2709"/>
      <c r="AN74" s="2709"/>
      <c r="AO74" s="2709"/>
      <c r="AP74" s="2709"/>
      <c r="AQ74" s="2709"/>
      <c r="AR74" s="2709"/>
      <c r="AS74" s="2709"/>
      <c r="AT74" s="2709"/>
      <c r="AU74" s="2709"/>
      <c r="AV74" s="2709"/>
      <c r="AW74" s="2709"/>
      <c r="AX74" s="2709"/>
      <c r="AY74" s="2709"/>
      <c r="AZ74" s="2709"/>
      <c r="BA74" s="2709"/>
      <c r="BB74" s="2709"/>
      <c r="BC74" s="2710"/>
      <c r="BD74" s="1529"/>
      <c r="BE74" s="1535"/>
    </row>
    <row r="75" spans="1:57" ht="15.75" customHeight="1" thickTop="1" thickBot="1">
      <c r="A75" s="1818"/>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9"/>
      <c r="AC75" s="2711"/>
      <c r="AD75" s="2709"/>
      <c r="AE75" s="2709"/>
      <c r="AF75" s="2709"/>
      <c r="AG75" s="2709"/>
      <c r="AH75" s="2709"/>
      <c r="AI75" s="2709"/>
      <c r="AJ75" s="2709"/>
      <c r="AK75" s="2709"/>
      <c r="AL75" s="2709"/>
      <c r="AM75" s="2709"/>
      <c r="AN75" s="2709"/>
      <c r="AO75" s="2709"/>
      <c r="AP75" s="2709"/>
      <c r="AQ75" s="2709"/>
      <c r="AR75" s="2709"/>
      <c r="AS75" s="2709"/>
      <c r="AT75" s="2709"/>
      <c r="AU75" s="2709"/>
      <c r="AV75" s="2709"/>
      <c r="AW75" s="2709"/>
      <c r="AX75" s="2709"/>
      <c r="AY75" s="2709"/>
      <c r="AZ75" s="2709"/>
      <c r="BA75" s="2709"/>
      <c r="BB75" s="2709"/>
      <c r="BC75" s="271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1"/>
      <c r="AD76" s="2709"/>
      <c r="AE76" s="2709"/>
      <c r="AF76" s="2709"/>
      <c r="AG76" s="2709"/>
      <c r="AH76" s="2709"/>
      <c r="AI76" s="2709"/>
      <c r="AJ76" s="2709"/>
      <c r="AK76" s="2709"/>
      <c r="AL76" s="2709"/>
      <c r="AM76" s="2709"/>
      <c r="AN76" s="2709"/>
      <c r="AO76" s="2709"/>
      <c r="AP76" s="2709"/>
      <c r="AQ76" s="2709"/>
      <c r="AR76" s="2709"/>
      <c r="AS76" s="2709"/>
      <c r="AT76" s="2709"/>
      <c r="AU76" s="2709"/>
      <c r="AV76" s="2709"/>
      <c r="AW76" s="2709"/>
      <c r="AX76" s="2709"/>
      <c r="AY76" s="2709"/>
      <c r="AZ76" s="2709"/>
      <c r="BA76" s="2709"/>
      <c r="BB76" s="2709"/>
      <c r="BC76" s="2710"/>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28"/>
      <c r="AD77" s="2726"/>
      <c r="AE77" s="2726"/>
      <c r="AF77" s="2726"/>
      <c r="AG77" s="2726"/>
      <c r="AH77" s="2726"/>
      <c r="AI77" s="2726"/>
      <c r="AJ77" s="2726"/>
      <c r="AK77" s="2726"/>
      <c r="AL77" s="2726"/>
      <c r="AM77" s="2726"/>
      <c r="AN77" s="2726"/>
      <c r="AO77" s="2726"/>
      <c r="AP77" s="2726"/>
      <c r="AQ77" s="2726"/>
      <c r="AR77" s="2726"/>
      <c r="AS77" s="2726"/>
      <c r="AT77" s="2726"/>
      <c r="AU77" s="2726"/>
      <c r="AV77" s="2726"/>
      <c r="AW77" s="2726"/>
      <c r="AX77" s="2726"/>
      <c r="AY77" s="2726"/>
      <c r="AZ77" s="2726"/>
      <c r="BA77" s="2726"/>
      <c r="BB77" s="2726"/>
      <c r="BC77" s="272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0" t="s">
        <v>2091</v>
      </c>
      <c r="C79" s="2601"/>
      <c r="D79" s="2601"/>
      <c r="E79" s="2601"/>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0"/>
      <c r="C80" s="2601"/>
      <c r="D80" s="2601"/>
      <c r="E80" s="2601"/>
      <c r="F80" s="2601"/>
      <c r="G80" s="2601"/>
      <c r="H80" s="2602"/>
      <c r="I80" s="2792" t="s">
        <v>2092</v>
      </c>
      <c r="J80" s="2793"/>
      <c r="K80" s="2793"/>
      <c r="L80" s="2793"/>
      <c r="M80" s="2793"/>
      <c r="N80" s="2794"/>
      <c r="O80" s="2792" t="s">
        <v>2093</v>
      </c>
      <c r="P80" s="2793"/>
      <c r="Q80" s="2793"/>
      <c r="R80" s="2793"/>
      <c r="S80" s="2793"/>
      <c r="T80" s="2793"/>
      <c r="U80" s="2794"/>
      <c r="V80" s="2792" t="s">
        <v>2094</v>
      </c>
      <c r="W80" s="2793"/>
      <c r="X80" s="2793"/>
      <c r="Y80" s="2793"/>
      <c r="Z80" s="2793"/>
      <c r="AA80" s="2794"/>
      <c r="AB80" s="2792" t="s">
        <v>2095</v>
      </c>
      <c r="AC80" s="2793"/>
      <c r="AD80" s="2793"/>
      <c r="AE80" s="2793"/>
      <c r="AF80" s="2793"/>
      <c r="AG80" s="279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2" t="s">
        <v>2096</v>
      </c>
      <c r="C81" s="2793"/>
      <c r="D81" s="2793"/>
      <c r="E81" s="2793"/>
      <c r="F81" s="2793"/>
      <c r="G81" s="2793"/>
      <c r="H81" s="2794"/>
      <c r="I81" s="2811"/>
      <c r="J81" s="2812"/>
      <c r="K81" s="2812"/>
      <c r="L81" s="2812"/>
      <c r="M81" s="2812"/>
      <c r="N81" s="2812"/>
      <c r="O81" s="2812"/>
      <c r="P81" s="2812"/>
      <c r="Q81" s="2812"/>
      <c r="R81" s="2812"/>
      <c r="S81" s="2812"/>
      <c r="T81" s="2812"/>
      <c r="U81" s="2812"/>
      <c r="V81" s="2812"/>
      <c r="W81" s="2812"/>
      <c r="X81" s="2812"/>
      <c r="Y81" s="2812"/>
      <c r="Z81" s="2812"/>
      <c r="AA81" s="2813"/>
      <c r="AB81" s="2812"/>
      <c r="AC81" s="2812"/>
      <c r="AD81" s="2812"/>
      <c r="AE81" s="2812"/>
      <c r="AF81" s="2812"/>
      <c r="AG81" s="2813"/>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2" t="s">
        <v>2097</v>
      </c>
      <c r="C82" s="2793"/>
      <c r="D82" s="2793"/>
      <c r="E82" s="2793"/>
      <c r="F82" s="2793"/>
      <c r="G82" s="2793"/>
      <c r="H82" s="2794"/>
      <c r="I82" s="2814"/>
      <c r="J82" s="2815"/>
      <c r="K82" s="2815"/>
      <c r="L82" s="2815"/>
      <c r="M82" s="2815"/>
      <c r="N82" s="2815"/>
      <c r="O82" s="2815"/>
      <c r="P82" s="2815"/>
      <c r="Q82" s="2815"/>
      <c r="R82" s="2815"/>
      <c r="S82" s="2815"/>
      <c r="T82" s="2815"/>
      <c r="U82" s="2815"/>
      <c r="V82" s="2815"/>
      <c r="W82" s="2815"/>
      <c r="X82" s="2815"/>
      <c r="Y82" s="2815"/>
      <c r="Z82" s="2815"/>
      <c r="AA82" s="2816"/>
      <c r="AB82" s="2815"/>
      <c r="AC82" s="2815"/>
      <c r="AD82" s="2815"/>
      <c r="AE82" s="2815"/>
      <c r="AF82" s="2815"/>
      <c r="AG82" s="281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5" t="s">
        <v>2099</v>
      </c>
      <c r="C86" s="2806"/>
      <c r="D86" s="2806"/>
      <c r="E86" s="2806"/>
      <c r="F86" s="2806"/>
      <c r="G86" s="2806"/>
      <c r="H86" s="2806"/>
      <c r="I86" s="2806"/>
      <c r="J86" s="2806"/>
      <c r="K86" s="2806"/>
      <c r="L86" s="2806"/>
      <c r="M86" s="2806"/>
      <c r="N86" s="2806"/>
      <c r="O86" s="2806"/>
      <c r="P86" s="2806"/>
      <c r="Q86" s="2806"/>
      <c r="R86" s="2806"/>
      <c r="S86" s="2806"/>
      <c r="T86" s="2806"/>
      <c r="U86" s="2806"/>
      <c r="V86" s="2806"/>
      <c r="W86" s="2806"/>
      <c r="X86" s="2806"/>
      <c r="Y86" s="2806"/>
      <c r="Z86" s="2806"/>
      <c r="AA86" s="2806"/>
      <c r="AB86" s="2806"/>
      <c r="AC86" s="2806"/>
      <c r="AD86" s="2806"/>
      <c r="AE86" s="2806"/>
      <c r="AF86" s="2806"/>
      <c r="AG86" s="2806"/>
      <c r="AH86" s="280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0"/>
      <c r="C87" s="2601"/>
      <c r="D87" s="2601"/>
      <c r="E87" s="2601"/>
      <c r="F87" s="2601"/>
      <c r="G87" s="2601"/>
      <c r="H87" s="2602"/>
      <c r="I87" s="2792" t="s">
        <v>2092</v>
      </c>
      <c r="J87" s="2793"/>
      <c r="K87" s="2793"/>
      <c r="L87" s="2793"/>
      <c r="M87" s="2793"/>
      <c r="N87" s="2794"/>
      <c r="O87" s="2792" t="s">
        <v>2093</v>
      </c>
      <c r="P87" s="2793"/>
      <c r="Q87" s="2793"/>
      <c r="R87" s="2793"/>
      <c r="S87" s="2793"/>
      <c r="T87" s="2793"/>
      <c r="U87" s="2794"/>
      <c r="V87" s="2792" t="s">
        <v>2094</v>
      </c>
      <c r="W87" s="2793"/>
      <c r="X87" s="2793"/>
      <c r="Y87" s="2793"/>
      <c r="Z87" s="2793"/>
      <c r="AA87" s="2794"/>
      <c r="AB87" s="2808" t="s">
        <v>2095</v>
      </c>
      <c r="AC87" s="2809"/>
      <c r="AD87" s="2809"/>
      <c r="AE87" s="2809"/>
      <c r="AF87" s="2809"/>
      <c r="AG87" s="2809"/>
      <c r="AH87" s="281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2" t="s">
        <v>2096</v>
      </c>
      <c r="C88" s="2793"/>
      <c r="D88" s="2793"/>
      <c r="E88" s="2793"/>
      <c r="F88" s="2793"/>
      <c r="G88" s="2793"/>
      <c r="H88" s="2794"/>
      <c r="I88" s="2811"/>
      <c r="J88" s="2812"/>
      <c r="K88" s="2812"/>
      <c r="L88" s="2812"/>
      <c r="M88" s="2812"/>
      <c r="N88" s="2812"/>
      <c r="O88" s="2812"/>
      <c r="P88" s="2812"/>
      <c r="Q88" s="2812"/>
      <c r="R88" s="2812"/>
      <c r="S88" s="2812"/>
      <c r="T88" s="2812"/>
      <c r="U88" s="2812"/>
      <c r="V88" s="2812"/>
      <c r="W88" s="2812"/>
      <c r="X88" s="2812"/>
      <c r="Y88" s="2812"/>
      <c r="Z88" s="2812"/>
      <c r="AA88" s="2817"/>
      <c r="AB88" s="2784"/>
      <c r="AC88" s="2784"/>
      <c r="AD88" s="2784"/>
      <c r="AE88" s="2784"/>
      <c r="AF88" s="2784"/>
      <c r="AG88" s="2784"/>
      <c r="AH88" s="278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2" t="s">
        <v>2097</v>
      </c>
      <c r="C89" s="2793"/>
      <c r="D89" s="2793"/>
      <c r="E89" s="2793"/>
      <c r="F89" s="2793"/>
      <c r="G89" s="2793"/>
      <c r="H89" s="2794"/>
      <c r="I89" s="2814"/>
      <c r="J89" s="2815"/>
      <c r="K89" s="2815"/>
      <c r="L89" s="2815"/>
      <c r="M89" s="2815"/>
      <c r="N89" s="2815"/>
      <c r="O89" s="2815"/>
      <c r="P89" s="2815"/>
      <c r="Q89" s="2815"/>
      <c r="R89" s="2815"/>
      <c r="S89" s="2815"/>
      <c r="T89" s="2815"/>
      <c r="U89" s="2815"/>
      <c r="V89" s="2815"/>
      <c r="W89" s="2815"/>
      <c r="X89" s="2815"/>
      <c r="Y89" s="2815"/>
      <c r="Z89" s="2815"/>
      <c r="AA89" s="2818"/>
      <c r="AB89" s="2726"/>
      <c r="AC89" s="2726"/>
      <c r="AD89" s="2726"/>
      <c r="AE89" s="2726"/>
      <c r="AF89" s="2726"/>
      <c r="AG89" s="2726"/>
      <c r="AH89" s="272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0" t="s">
        <v>2101</v>
      </c>
      <c r="C93" s="2601"/>
      <c r="D93" s="2601"/>
      <c r="E93" s="2601"/>
      <c r="F93" s="2601"/>
      <c r="G93" s="2601"/>
      <c r="H93" s="2601"/>
      <c r="I93" s="2601"/>
      <c r="J93" s="2601"/>
      <c r="K93" s="2601"/>
      <c r="L93" s="2601"/>
      <c r="M93" s="2601"/>
      <c r="N93" s="2601"/>
      <c r="O93" s="2601"/>
      <c r="P93" s="2601"/>
      <c r="Q93" s="2601"/>
      <c r="R93" s="2601"/>
      <c r="S93" s="2601"/>
      <c r="T93" s="2601"/>
      <c r="U93" s="2601"/>
      <c r="V93" s="2601"/>
      <c r="W93" s="2601"/>
      <c r="X93" s="2601"/>
      <c r="Y93" s="2601"/>
      <c r="Z93" s="2601"/>
      <c r="AA93" s="2601"/>
      <c r="AB93" s="2601"/>
      <c r="AC93" s="2601"/>
      <c r="AD93" s="2601"/>
      <c r="AE93" s="2601"/>
      <c r="AF93" s="2601"/>
      <c r="AG93" s="2601"/>
      <c r="AH93" s="260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0"/>
      <c r="C94" s="2601"/>
      <c r="D94" s="2601"/>
      <c r="E94" s="2601"/>
      <c r="F94" s="2601"/>
      <c r="G94" s="2601"/>
      <c r="H94" s="2602"/>
      <c r="I94" s="2792" t="s">
        <v>2092</v>
      </c>
      <c r="J94" s="2793"/>
      <c r="K94" s="2793"/>
      <c r="L94" s="2793"/>
      <c r="M94" s="2793"/>
      <c r="N94" s="2794"/>
      <c r="O94" s="2792" t="s">
        <v>2093</v>
      </c>
      <c r="P94" s="2793"/>
      <c r="Q94" s="2793"/>
      <c r="R94" s="2793"/>
      <c r="S94" s="2793"/>
      <c r="T94" s="2793"/>
      <c r="U94" s="2794"/>
      <c r="V94" s="2792" t="s">
        <v>2094</v>
      </c>
      <c r="W94" s="2793"/>
      <c r="X94" s="2793"/>
      <c r="Y94" s="2793"/>
      <c r="Z94" s="2793"/>
      <c r="AA94" s="2794"/>
      <c r="AB94" s="2808" t="s">
        <v>2095</v>
      </c>
      <c r="AC94" s="2809"/>
      <c r="AD94" s="2809"/>
      <c r="AE94" s="2809"/>
      <c r="AF94" s="2809"/>
      <c r="AG94" s="2809"/>
      <c r="AH94" s="281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2" t="s">
        <v>2096</v>
      </c>
      <c r="C95" s="2793"/>
      <c r="D95" s="2793"/>
      <c r="E95" s="2793"/>
      <c r="F95" s="2793"/>
      <c r="G95" s="2793"/>
      <c r="H95" s="2794"/>
      <c r="I95" s="2811"/>
      <c r="J95" s="2812"/>
      <c r="K95" s="2812"/>
      <c r="L95" s="2812"/>
      <c r="M95" s="2812"/>
      <c r="N95" s="2812"/>
      <c r="O95" s="2812"/>
      <c r="P95" s="2812"/>
      <c r="Q95" s="2812"/>
      <c r="R95" s="2812"/>
      <c r="S95" s="2812"/>
      <c r="T95" s="2812"/>
      <c r="U95" s="2812"/>
      <c r="V95" s="2812"/>
      <c r="W95" s="2812"/>
      <c r="X95" s="2812"/>
      <c r="Y95" s="2812"/>
      <c r="Z95" s="2812"/>
      <c r="AA95" s="2813"/>
      <c r="AB95" s="2784"/>
      <c r="AC95" s="2784"/>
      <c r="AD95" s="2784"/>
      <c r="AE95" s="2784"/>
      <c r="AF95" s="2784"/>
      <c r="AG95" s="2784"/>
      <c r="AH95" s="278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2" t="s">
        <v>2097</v>
      </c>
      <c r="C96" s="2793"/>
      <c r="D96" s="2793"/>
      <c r="E96" s="2793"/>
      <c r="F96" s="2793"/>
      <c r="G96" s="2793"/>
      <c r="H96" s="2794"/>
      <c r="I96" s="2814"/>
      <c r="J96" s="2815"/>
      <c r="K96" s="2815"/>
      <c r="L96" s="2815"/>
      <c r="M96" s="2815"/>
      <c r="N96" s="2815"/>
      <c r="O96" s="2815"/>
      <c r="P96" s="2815"/>
      <c r="Q96" s="2815"/>
      <c r="R96" s="2815"/>
      <c r="S96" s="2815"/>
      <c r="T96" s="2815"/>
      <c r="U96" s="2815"/>
      <c r="V96" s="2815"/>
      <c r="W96" s="2815"/>
      <c r="X96" s="2815"/>
      <c r="Y96" s="2815"/>
      <c r="Z96" s="2815"/>
      <c r="AA96" s="2816"/>
      <c r="AB96" s="2726"/>
      <c r="AC96" s="2726"/>
      <c r="AD96" s="2726"/>
      <c r="AE96" s="2726"/>
      <c r="AF96" s="2726"/>
      <c r="AG96" s="2726"/>
      <c r="AH96" s="272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29" t="s">
        <v>2103</v>
      </c>
      <c r="C100" s="2630"/>
      <c r="D100" s="2630"/>
      <c r="E100" s="2630"/>
      <c r="F100" s="2630"/>
      <c r="G100" s="2630"/>
      <c r="H100" s="2630"/>
      <c r="I100" s="2630"/>
      <c r="J100" s="2630"/>
      <c r="K100" s="2630"/>
      <c r="L100" s="2630"/>
      <c r="M100" s="2630"/>
      <c r="N100" s="2630"/>
      <c r="O100" s="2630"/>
      <c r="P100" s="2630"/>
      <c r="Q100" s="2630"/>
      <c r="R100" s="2630"/>
      <c r="S100" s="2630"/>
      <c r="T100" s="2630"/>
      <c r="U100" s="283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4"/>
      <c r="C101" s="2835"/>
      <c r="D101" s="2835"/>
      <c r="E101" s="2835"/>
      <c r="F101" s="2835"/>
      <c r="G101" s="2835"/>
      <c r="H101" s="2836"/>
      <c r="I101" s="2766" t="s">
        <v>2093</v>
      </c>
      <c r="J101" s="2767"/>
      <c r="K101" s="2767"/>
      <c r="L101" s="2767"/>
      <c r="M101" s="2767"/>
      <c r="N101" s="2767"/>
      <c r="O101" s="2837"/>
      <c r="P101" s="2766" t="s">
        <v>2104</v>
      </c>
      <c r="Q101" s="2767"/>
      <c r="R101" s="2767"/>
      <c r="S101" s="2767"/>
      <c r="T101" s="2767"/>
      <c r="U101" s="283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38" t="s">
        <v>2096</v>
      </c>
      <c r="C102" s="2839"/>
      <c r="D102" s="2839"/>
      <c r="E102" s="2839"/>
      <c r="F102" s="2839"/>
      <c r="G102" s="2839"/>
      <c r="H102" s="2839"/>
      <c r="I102" s="2819"/>
      <c r="J102" s="2820"/>
      <c r="K102" s="2820"/>
      <c r="L102" s="2820"/>
      <c r="M102" s="2820"/>
      <c r="N102" s="2820"/>
      <c r="O102" s="2821"/>
      <c r="P102" s="2819"/>
      <c r="Q102" s="2820"/>
      <c r="R102" s="2820"/>
      <c r="S102" s="2820"/>
      <c r="T102" s="2820"/>
      <c r="U102" s="282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69" t="s">
        <v>2097</v>
      </c>
      <c r="C103" s="2770"/>
      <c r="D103" s="2770"/>
      <c r="E103" s="2770"/>
      <c r="F103" s="2770"/>
      <c r="G103" s="2770"/>
      <c r="H103" s="2770"/>
      <c r="I103" s="2819"/>
      <c r="J103" s="2820"/>
      <c r="K103" s="2820"/>
      <c r="L103" s="2820"/>
      <c r="M103" s="2820"/>
      <c r="N103" s="2820"/>
      <c r="O103" s="2821"/>
      <c r="P103" s="2819"/>
      <c r="Q103" s="2820"/>
      <c r="R103" s="2820"/>
      <c r="S103" s="2820"/>
      <c r="T103" s="2820"/>
      <c r="U103" s="282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2" t="s">
        <v>2105</v>
      </c>
      <c r="C105" s="2823"/>
      <c r="D105" s="2823"/>
      <c r="E105" s="2823"/>
      <c r="F105" s="2823"/>
      <c r="G105" s="2823"/>
      <c r="H105" s="2823"/>
      <c r="I105" s="2823"/>
      <c r="J105" s="2823"/>
      <c r="K105" s="2823"/>
      <c r="L105" s="2823"/>
      <c r="M105" s="2823"/>
      <c r="N105" s="2823"/>
      <c r="O105" s="2823"/>
      <c r="P105" s="2823"/>
      <c r="Q105" s="2823"/>
      <c r="R105" s="2824"/>
      <c r="S105" s="2824"/>
      <c r="T105" s="2824"/>
      <c r="U105" s="2824"/>
      <c r="V105" s="2824"/>
      <c r="W105" s="2824"/>
      <c r="X105" s="2824"/>
      <c r="Y105" s="2824"/>
      <c r="Z105" s="2824"/>
      <c r="AA105" s="2824"/>
      <c r="AB105" s="2824"/>
      <c r="AC105" s="2824"/>
      <c r="AD105" s="2824"/>
      <c r="AE105" s="2824"/>
      <c r="AF105" s="2824"/>
      <c r="AG105" s="2825" t="s">
        <v>2039</v>
      </c>
      <c r="AH105" s="2825"/>
      <c r="AI105" s="2825"/>
      <c r="AJ105" s="282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27" t="s">
        <v>2106</v>
      </c>
      <c r="C106" s="2828"/>
      <c r="D106" s="2828"/>
      <c r="E106" s="2828"/>
      <c r="F106" s="2828"/>
      <c r="G106" s="2828"/>
      <c r="H106" s="2828"/>
      <c r="I106" s="2828"/>
      <c r="J106" s="2828"/>
      <c r="K106" s="2828"/>
      <c r="L106" s="2828"/>
      <c r="M106" s="2828"/>
      <c r="N106" s="2828"/>
      <c r="O106" s="2828"/>
      <c r="P106" s="2828"/>
      <c r="Q106" s="2829"/>
      <c r="R106" s="2830" t="s">
        <v>2107</v>
      </c>
      <c r="S106" s="2831"/>
      <c r="T106" s="2831"/>
      <c r="U106" s="2831"/>
      <c r="V106" s="2831"/>
      <c r="W106" s="2831"/>
      <c r="X106" s="2831"/>
      <c r="Y106" s="2831"/>
      <c r="Z106" s="2831"/>
      <c r="AA106" s="2831"/>
      <c r="AB106" s="2831"/>
      <c r="AC106" s="2831"/>
      <c r="AD106" s="2831"/>
      <c r="AE106" s="2831"/>
      <c r="AF106" s="2831"/>
      <c r="AG106" s="2831"/>
      <c r="AH106" s="2831"/>
      <c r="AI106" s="2831"/>
      <c r="AJ106" s="2831"/>
      <c r="AK106" s="2831"/>
      <c r="AL106" s="2831"/>
      <c r="AM106" s="2831"/>
      <c r="AN106" s="2831"/>
      <c r="AO106" s="2831"/>
      <c r="AP106" s="2831"/>
      <c r="AQ106" s="2831"/>
      <c r="AR106" s="2831"/>
      <c r="AS106" s="2831"/>
      <c r="AT106" s="2831"/>
      <c r="AU106" s="2831"/>
      <c r="AV106" s="2831"/>
      <c r="AW106" s="2831"/>
      <c r="AX106" s="2832"/>
      <c r="AY106" s="1529"/>
      <c r="AZ106" s="1529"/>
      <c r="BA106" s="1529"/>
      <c r="BB106" s="1529"/>
      <c r="BC106" s="1529"/>
      <c r="BD106" s="1529"/>
      <c r="BE106" s="1535"/>
    </row>
    <row r="107" spans="1:57" ht="15.75" customHeight="1">
      <c r="A107" s="1818"/>
      <c r="B107" s="2853" t="s">
        <v>2108</v>
      </c>
      <c r="C107" s="2854"/>
      <c r="D107" s="2854"/>
      <c r="E107" s="2854"/>
      <c r="F107" s="2854"/>
      <c r="G107" s="2854"/>
      <c r="H107" s="2854"/>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5"/>
      <c r="AY107" s="1529"/>
      <c r="AZ107" s="1529"/>
      <c r="BA107" s="1529"/>
      <c r="BB107" s="1529"/>
      <c r="BC107" s="1529"/>
      <c r="BD107" s="1529"/>
      <c r="BE107" s="1535"/>
    </row>
    <row r="108" spans="1:57" ht="15.75" customHeight="1">
      <c r="A108" s="1818"/>
      <c r="B108" s="2856"/>
      <c r="C108" s="2857"/>
      <c r="D108" s="2857"/>
      <c r="E108" s="2857"/>
      <c r="F108" s="2857"/>
      <c r="G108" s="2857"/>
      <c r="H108" s="2857"/>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8"/>
      <c r="AY108" s="1529"/>
      <c r="AZ108" s="1529"/>
      <c r="BA108" s="1529"/>
      <c r="BB108" s="1529"/>
      <c r="BC108" s="1529"/>
      <c r="BD108" s="1529"/>
      <c r="BE108" s="1535"/>
    </row>
    <row r="109" spans="1:57" ht="15.75" customHeight="1">
      <c r="A109" s="1818"/>
      <c r="B109" s="2856"/>
      <c r="C109" s="2857"/>
      <c r="D109" s="2857"/>
      <c r="E109" s="2857"/>
      <c r="F109" s="2857"/>
      <c r="G109" s="2857"/>
      <c r="H109" s="2857"/>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57"/>
      <c r="AD109" s="2857"/>
      <c r="AE109" s="2857"/>
      <c r="AF109" s="2857"/>
      <c r="AG109" s="2857"/>
      <c r="AH109" s="2857"/>
      <c r="AI109" s="2857"/>
      <c r="AJ109" s="2857"/>
      <c r="AK109" s="2857"/>
      <c r="AL109" s="2857"/>
      <c r="AM109" s="2857"/>
      <c r="AN109" s="2857"/>
      <c r="AO109" s="2857"/>
      <c r="AP109" s="2857"/>
      <c r="AQ109" s="2857"/>
      <c r="AR109" s="2857"/>
      <c r="AS109" s="2857"/>
      <c r="AT109" s="2857"/>
      <c r="AU109" s="2857"/>
      <c r="AV109" s="2857"/>
      <c r="AW109" s="2857"/>
      <c r="AX109" s="2858"/>
      <c r="AY109" s="1529"/>
      <c r="AZ109" s="1529"/>
      <c r="BA109" s="1529"/>
      <c r="BB109" s="1529"/>
      <c r="BC109" s="1529"/>
      <c r="BD109" s="1529"/>
      <c r="BE109" s="1535"/>
    </row>
    <row r="110" spans="1:57" ht="15.75" customHeight="1">
      <c r="A110" s="1818"/>
      <c r="B110" s="2856"/>
      <c r="C110" s="2857"/>
      <c r="D110" s="2857"/>
      <c r="E110" s="2857"/>
      <c r="F110" s="2857"/>
      <c r="G110" s="2857"/>
      <c r="H110" s="2857"/>
      <c r="I110" s="2857"/>
      <c r="J110" s="2857"/>
      <c r="K110" s="2857"/>
      <c r="L110" s="2857"/>
      <c r="M110" s="2857"/>
      <c r="N110" s="2857"/>
      <c r="O110" s="2857"/>
      <c r="P110" s="2857"/>
      <c r="Q110" s="2857"/>
      <c r="R110" s="2857"/>
      <c r="S110" s="2857"/>
      <c r="T110" s="2857"/>
      <c r="U110" s="2857"/>
      <c r="V110" s="2857"/>
      <c r="W110" s="2857"/>
      <c r="X110" s="2857"/>
      <c r="Y110" s="2857"/>
      <c r="Z110" s="2857"/>
      <c r="AA110" s="2857"/>
      <c r="AB110" s="2857"/>
      <c r="AC110" s="2857"/>
      <c r="AD110" s="2857"/>
      <c r="AE110" s="2857"/>
      <c r="AF110" s="2857"/>
      <c r="AG110" s="2857"/>
      <c r="AH110" s="2857"/>
      <c r="AI110" s="2857"/>
      <c r="AJ110" s="2857"/>
      <c r="AK110" s="2857"/>
      <c r="AL110" s="2857"/>
      <c r="AM110" s="2857"/>
      <c r="AN110" s="2857"/>
      <c r="AO110" s="2857"/>
      <c r="AP110" s="2857"/>
      <c r="AQ110" s="2857"/>
      <c r="AR110" s="2857"/>
      <c r="AS110" s="2857"/>
      <c r="AT110" s="2857"/>
      <c r="AU110" s="2857"/>
      <c r="AV110" s="2857"/>
      <c r="AW110" s="2857"/>
      <c r="AX110" s="2858"/>
      <c r="AY110" s="1529"/>
      <c r="AZ110" s="1529"/>
      <c r="BA110" s="1529"/>
      <c r="BB110" s="1529"/>
      <c r="BC110" s="1529"/>
      <c r="BD110" s="1529"/>
      <c r="BE110" s="1535"/>
    </row>
    <row r="111" spans="1:57" ht="15.75" customHeight="1">
      <c r="A111" s="1818"/>
      <c r="B111" s="2856"/>
      <c r="C111" s="2857"/>
      <c r="D111" s="2857"/>
      <c r="E111" s="2857"/>
      <c r="F111" s="2857"/>
      <c r="G111" s="2857"/>
      <c r="H111" s="2857"/>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57"/>
      <c r="AD111" s="2857"/>
      <c r="AE111" s="2857"/>
      <c r="AF111" s="2857"/>
      <c r="AG111" s="2857"/>
      <c r="AH111" s="2857"/>
      <c r="AI111" s="2857"/>
      <c r="AJ111" s="2857"/>
      <c r="AK111" s="2857"/>
      <c r="AL111" s="2857"/>
      <c r="AM111" s="2857"/>
      <c r="AN111" s="2857"/>
      <c r="AO111" s="2857"/>
      <c r="AP111" s="2857"/>
      <c r="AQ111" s="2857"/>
      <c r="AR111" s="2857"/>
      <c r="AS111" s="2857"/>
      <c r="AT111" s="2857"/>
      <c r="AU111" s="2857"/>
      <c r="AV111" s="2857"/>
      <c r="AW111" s="2857"/>
      <c r="AX111" s="2858"/>
      <c r="AY111" s="1529"/>
      <c r="AZ111" s="1529"/>
      <c r="BA111" s="1529"/>
      <c r="BB111" s="1529"/>
      <c r="BC111" s="1529"/>
      <c r="BD111" s="1529"/>
      <c r="BE111" s="1535"/>
    </row>
    <row r="112" spans="1:57" ht="15.75" customHeight="1">
      <c r="A112" s="1818"/>
      <c r="B112" s="2856"/>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529"/>
      <c r="AZ112" s="1529"/>
      <c r="BA112" s="1529"/>
      <c r="BB112" s="1529"/>
      <c r="BC112" s="1529"/>
      <c r="BD112" s="1529"/>
      <c r="BE112" s="1535"/>
    </row>
    <row r="113" spans="1:57" ht="15.75" customHeight="1">
      <c r="A113" s="1818"/>
      <c r="B113" s="2856"/>
      <c r="C113" s="2857"/>
      <c r="D113" s="2857"/>
      <c r="E113" s="2857"/>
      <c r="F113" s="2857"/>
      <c r="G113" s="2857"/>
      <c r="H113" s="2857"/>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57"/>
      <c r="AD113" s="2857"/>
      <c r="AE113" s="2857"/>
      <c r="AF113" s="2857"/>
      <c r="AG113" s="2857"/>
      <c r="AH113" s="2857"/>
      <c r="AI113" s="2857"/>
      <c r="AJ113" s="2857"/>
      <c r="AK113" s="2857"/>
      <c r="AL113" s="2857"/>
      <c r="AM113" s="2857"/>
      <c r="AN113" s="2857"/>
      <c r="AO113" s="2857"/>
      <c r="AP113" s="2857"/>
      <c r="AQ113" s="2857"/>
      <c r="AR113" s="2857"/>
      <c r="AS113" s="2857"/>
      <c r="AT113" s="2857"/>
      <c r="AU113" s="2857"/>
      <c r="AV113" s="2857"/>
      <c r="AW113" s="2857"/>
      <c r="AX113" s="2858"/>
      <c r="AY113" s="1529"/>
      <c r="AZ113" s="1529"/>
      <c r="BA113" s="1529"/>
      <c r="BB113" s="1529"/>
      <c r="BC113" s="1529"/>
      <c r="BD113" s="1529"/>
      <c r="BE113" s="1535"/>
    </row>
    <row r="114" spans="1:57" ht="15.75" customHeight="1">
      <c r="A114" s="1818"/>
      <c r="B114" s="2856"/>
      <c r="C114" s="2857"/>
      <c r="D114" s="2857"/>
      <c r="E114" s="2857"/>
      <c r="F114" s="2857"/>
      <c r="G114" s="2857"/>
      <c r="H114" s="2857"/>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57"/>
      <c r="AD114" s="2857"/>
      <c r="AE114" s="2857"/>
      <c r="AF114" s="2857"/>
      <c r="AG114" s="2857"/>
      <c r="AH114" s="2857"/>
      <c r="AI114" s="2857"/>
      <c r="AJ114" s="2857"/>
      <c r="AK114" s="2857"/>
      <c r="AL114" s="2857"/>
      <c r="AM114" s="2857"/>
      <c r="AN114" s="2857"/>
      <c r="AO114" s="2857"/>
      <c r="AP114" s="2857"/>
      <c r="AQ114" s="2857"/>
      <c r="AR114" s="2857"/>
      <c r="AS114" s="2857"/>
      <c r="AT114" s="2857"/>
      <c r="AU114" s="2857"/>
      <c r="AV114" s="2857"/>
      <c r="AW114" s="2857"/>
      <c r="AX114" s="2858"/>
      <c r="AY114" s="1529"/>
      <c r="AZ114" s="1529"/>
      <c r="BA114" s="1529"/>
      <c r="BB114" s="1529"/>
      <c r="BC114" s="1529"/>
      <c r="BD114" s="1529"/>
      <c r="BE114" s="1535"/>
    </row>
    <row r="115" spans="1:57" ht="15.75" customHeight="1">
      <c r="A115" s="1818"/>
      <c r="B115" s="2856"/>
      <c r="C115" s="2857"/>
      <c r="D115" s="2857"/>
      <c r="E115" s="2857"/>
      <c r="F115" s="2857"/>
      <c r="G115" s="2857"/>
      <c r="H115" s="2857"/>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57"/>
      <c r="AD115" s="2857"/>
      <c r="AE115" s="2857"/>
      <c r="AF115" s="2857"/>
      <c r="AG115" s="2857"/>
      <c r="AH115" s="2857"/>
      <c r="AI115" s="2857"/>
      <c r="AJ115" s="2857"/>
      <c r="AK115" s="2857"/>
      <c r="AL115" s="2857"/>
      <c r="AM115" s="2857"/>
      <c r="AN115" s="2857"/>
      <c r="AO115" s="2857"/>
      <c r="AP115" s="2857"/>
      <c r="AQ115" s="2857"/>
      <c r="AR115" s="2857"/>
      <c r="AS115" s="2857"/>
      <c r="AT115" s="2857"/>
      <c r="AU115" s="2857"/>
      <c r="AV115" s="2857"/>
      <c r="AW115" s="2857"/>
      <c r="AX115" s="2858"/>
      <c r="AY115" s="1529"/>
      <c r="AZ115" s="1529"/>
      <c r="BA115" s="1529"/>
      <c r="BB115" s="1529"/>
      <c r="BC115" s="1529"/>
      <c r="BD115" s="1529"/>
      <c r="BE115" s="1535"/>
    </row>
    <row r="116" spans="1:57" ht="15.75" customHeight="1" thickBot="1">
      <c r="A116" s="1818"/>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29" t="s">
        <v>2110</v>
      </c>
      <c r="C120" s="2630"/>
      <c r="D120" s="2630"/>
      <c r="E120" s="2630"/>
      <c r="F120" s="2630"/>
      <c r="G120" s="2630"/>
      <c r="H120" s="2630"/>
      <c r="I120" s="2630"/>
      <c r="J120" s="2630"/>
      <c r="K120" s="2630"/>
      <c r="L120" s="2630"/>
      <c r="M120" s="2630"/>
      <c r="N120" s="2630"/>
      <c r="O120" s="2630"/>
      <c r="P120" s="2630"/>
      <c r="Q120" s="2630"/>
      <c r="R120" s="2630"/>
      <c r="S120" s="2630"/>
      <c r="T120" s="2630"/>
      <c r="U120" s="283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4"/>
      <c r="C121" s="2835"/>
      <c r="D121" s="2835"/>
      <c r="E121" s="2835"/>
      <c r="F121" s="2835"/>
      <c r="G121" s="2835"/>
      <c r="H121" s="2836"/>
      <c r="I121" s="2766" t="s">
        <v>2093</v>
      </c>
      <c r="J121" s="2767"/>
      <c r="K121" s="2767"/>
      <c r="L121" s="2767"/>
      <c r="M121" s="2767"/>
      <c r="N121" s="2767"/>
      <c r="O121" s="2837"/>
      <c r="P121" s="2766" t="s">
        <v>2104</v>
      </c>
      <c r="Q121" s="2767"/>
      <c r="R121" s="2767"/>
      <c r="S121" s="2767"/>
      <c r="T121" s="2767"/>
      <c r="U121" s="283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38" t="s">
        <v>2096</v>
      </c>
      <c r="C122" s="2839"/>
      <c r="D122" s="2839"/>
      <c r="E122" s="2839"/>
      <c r="F122" s="2839"/>
      <c r="G122" s="2839"/>
      <c r="H122" s="2839"/>
      <c r="I122" s="2819"/>
      <c r="J122" s="2820"/>
      <c r="K122" s="2820"/>
      <c r="L122" s="2820"/>
      <c r="M122" s="2820"/>
      <c r="N122" s="2820"/>
      <c r="O122" s="2821"/>
      <c r="P122" s="2819"/>
      <c r="Q122" s="2820"/>
      <c r="R122" s="2820"/>
      <c r="S122" s="2820"/>
      <c r="T122" s="2820"/>
      <c r="U122" s="282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69" t="s">
        <v>2097</v>
      </c>
      <c r="C123" s="2770"/>
      <c r="D123" s="2770"/>
      <c r="E123" s="2770"/>
      <c r="F123" s="2770"/>
      <c r="G123" s="2770"/>
      <c r="H123" s="2770"/>
      <c r="I123" s="2819"/>
      <c r="J123" s="2820"/>
      <c r="K123" s="2820"/>
      <c r="L123" s="2820"/>
      <c r="M123" s="2820"/>
      <c r="N123" s="2820"/>
      <c r="O123" s="2821"/>
      <c r="P123" s="2819"/>
      <c r="Q123" s="2820"/>
      <c r="R123" s="2820"/>
      <c r="S123" s="2820"/>
      <c r="T123" s="2820"/>
      <c r="U123" s="282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0" t="s">
        <v>2111</v>
      </c>
      <c r="D125" s="2841"/>
      <c r="E125" s="2841"/>
      <c r="F125" s="2841"/>
      <c r="G125" s="2841"/>
      <c r="H125" s="2841"/>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41"/>
      <c r="AD125" s="2841"/>
      <c r="AE125" s="2841"/>
      <c r="AF125" s="2841"/>
      <c r="AG125" s="284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3" t="s">
        <v>2112</v>
      </c>
      <c r="D126" s="2844"/>
      <c r="E126" s="2844"/>
      <c r="F126" s="2844"/>
      <c r="G126" s="2844"/>
      <c r="H126" s="2844"/>
      <c r="I126" s="2844"/>
      <c r="J126" s="2844"/>
      <c r="K126" s="2844"/>
      <c r="L126" s="2844"/>
      <c r="M126" s="2844"/>
      <c r="N126" s="2844"/>
      <c r="O126" s="2844"/>
      <c r="P126" s="2845"/>
      <c r="Q126" s="2846" t="s">
        <v>2113</v>
      </c>
      <c r="R126" s="2844"/>
      <c r="S126" s="2845"/>
      <c r="T126" s="2847" t="s">
        <v>2114</v>
      </c>
      <c r="U126" s="2848"/>
      <c r="V126" s="2848"/>
      <c r="W126" s="2848"/>
      <c r="X126" s="2848"/>
      <c r="Y126" s="2848"/>
      <c r="Z126" s="2848"/>
      <c r="AA126" s="2849"/>
      <c r="AB126" s="2850" t="s">
        <v>2115</v>
      </c>
      <c r="AC126" s="2851"/>
      <c r="AD126" s="2851"/>
      <c r="AE126" s="2851"/>
      <c r="AF126" s="2851"/>
      <c r="AG126" s="285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2" t="s">
        <v>2116</v>
      </c>
      <c r="D127" s="2863"/>
      <c r="E127" s="2863"/>
      <c r="F127" s="2863"/>
      <c r="G127" s="2863"/>
      <c r="H127" s="2863"/>
      <c r="I127" s="2863"/>
      <c r="J127" s="2863"/>
      <c r="K127" s="2863"/>
      <c r="L127" s="2863"/>
      <c r="M127" s="2863"/>
      <c r="N127" s="2863"/>
      <c r="O127" s="2863"/>
      <c r="P127" s="2864"/>
      <c r="Q127" s="2865">
        <v>55</v>
      </c>
      <c r="R127" s="2866"/>
      <c r="S127" s="2867"/>
      <c r="T127" s="2873"/>
      <c r="U127" s="2874"/>
      <c r="V127" s="2874"/>
      <c r="W127" s="2874"/>
      <c r="X127" s="2874"/>
      <c r="Y127" s="2874"/>
      <c r="Z127" s="2874"/>
      <c r="AA127" s="287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2" t="s">
        <v>430</v>
      </c>
      <c r="D128" s="2863"/>
      <c r="E128" s="2863"/>
      <c r="F128" s="2863"/>
      <c r="G128" s="2863"/>
      <c r="H128" s="2863"/>
      <c r="I128" s="2863"/>
      <c r="J128" s="2863"/>
      <c r="K128" s="2863"/>
      <c r="L128" s="2863"/>
      <c r="M128" s="2863"/>
      <c r="N128" s="2863"/>
      <c r="O128" s="2863"/>
      <c r="P128" s="2864"/>
      <c r="Q128" s="2865">
        <v>55</v>
      </c>
      <c r="R128" s="2866"/>
      <c r="S128" s="2867"/>
      <c r="T128" s="2875" t="str">
        <f>_xlfn.CONCAT(Application!AC515,"/", Application!AH515)</f>
        <v>N/A/</v>
      </c>
      <c r="U128" s="2876"/>
      <c r="V128" s="2876"/>
      <c r="W128" s="2876"/>
      <c r="X128" s="2876"/>
      <c r="Y128" s="2876"/>
      <c r="Z128" s="2876"/>
      <c r="AA128" s="287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2" t="s">
        <v>2117</v>
      </c>
      <c r="D129" s="2863"/>
      <c r="E129" s="2863"/>
      <c r="F129" s="2863"/>
      <c r="G129" s="2863"/>
      <c r="H129" s="2863"/>
      <c r="I129" s="2863"/>
      <c r="J129" s="2863"/>
      <c r="K129" s="2863"/>
      <c r="L129" s="2863"/>
      <c r="M129" s="2863"/>
      <c r="N129" s="2863"/>
      <c r="O129" s="2863"/>
      <c r="P129" s="2864"/>
      <c r="Q129" s="2865">
        <v>55</v>
      </c>
      <c r="R129" s="2866"/>
      <c r="S129" s="2867"/>
      <c r="T129" s="2868"/>
      <c r="U129" s="2869"/>
      <c r="V129" s="2869"/>
      <c r="W129" s="2869"/>
      <c r="X129" s="2869"/>
      <c r="Y129" s="2869"/>
      <c r="Z129" s="2869"/>
      <c r="AA129" s="286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2" t="s">
        <v>2118</v>
      </c>
      <c r="D130" s="2863"/>
      <c r="E130" s="2863"/>
      <c r="F130" s="2863"/>
      <c r="G130" s="2863"/>
      <c r="H130" s="2863"/>
      <c r="I130" s="2863"/>
      <c r="J130" s="2863"/>
      <c r="K130" s="2863"/>
      <c r="L130" s="2863"/>
      <c r="M130" s="2863"/>
      <c r="N130" s="2863"/>
      <c r="O130" s="2863"/>
      <c r="P130" s="2864"/>
      <c r="Q130" s="2870"/>
      <c r="R130" s="2871"/>
      <c r="S130" s="2872"/>
      <c r="T130" s="2873"/>
      <c r="U130" s="2874"/>
      <c r="V130" s="2874"/>
      <c r="W130" s="2874"/>
      <c r="X130" s="2874"/>
      <c r="Y130" s="2874"/>
      <c r="Z130" s="2874"/>
      <c r="AA130" s="287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2" t="s">
        <v>2071</v>
      </c>
      <c r="D131" s="2863"/>
      <c r="E131" s="2863"/>
      <c r="F131" s="2863"/>
      <c r="G131" s="2863"/>
      <c r="H131" s="2863"/>
      <c r="I131" s="2863"/>
      <c r="J131" s="2863"/>
      <c r="K131" s="2863"/>
      <c r="L131" s="2863"/>
      <c r="M131" s="2863"/>
      <c r="N131" s="2863"/>
      <c r="O131" s="2863"/>
      <c r="P131" s="2864"/>
      <c r="Q131" s="2877">
        <f>Application!AG400</f>
        <v>0</v>
      </c>
      <c r="R131" s="2878"/>
      <c r="S131" s="2879"/>
      <c r="T131" s="2873"/>
      <c r="U131" s="2874"/>
      <c r="V131" s="2874"/>
      <c r="W131" s="2874"/>
      <c r="X131" s="2874"/>
      <c r="Y131" s="2874"/>
      <c r="Z131" s="2874"/>
      <c r="AA131" s="2880"/>
      <c r="AB131" s="2881">
        <f>Application!AE401</f>
        <v>0</v>
      </c>
      <c r="AC131" s="2882"/>
      <c r="AD131" s="2882"/>
      <c r="AE131" s="2882"/>
      <c r="AF131" s="2882"/>
      <c r="AG131" s="2883"/>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598" t="s">
        <v>175</v>
      </c>
      <c r="D132" s="2599"/>
      <c r="E132" s="2599"/>
      <c r="F132" s="2884" t="s">
        <v>2119</v>
      </c>
      <c r="G132" s="2884"/>
      <c r="H132" s="2884"/>
      <c r="I132" s="2884"/>
      <c r="J132" s="2884"/>
      <c r="K132" s="2884"/>
      <c r="L132" s="2884"/>
      <c r="M132" s="2884"/>
      <c r="N132" s="2884"/>
      <c r="O132" s="2884"/>
      <c r="P132" s="2884"/>
      <c r="Q132" s="2885">
        <v>55</v>
      </c>
      <c r="R132" s="2885"/>
      <c r="S132" s="2885"/>
      <c r="T132" s="2886"/>
      <c r="U132" s="2886"/>
      <c r="V132" s="2886"/>
      <c r="W132" s="2886"/>
      <c r="X132" s="2886"/>
      <c r="Y132" s="2886"/>
      <c r="Z132" s="2886"/>
      <c r="AA132" s="2886"/>
      <c r="AB132" s="2887"/>
      <c r="AC132" s="2888"/>
      <c r="AD132" s="2888"/>
      <c r="AE132" s="2888"/>
      <c r="AF132" s="2888"/>
      <c r="AG132" s="2889"/>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598" t="s">
        <v>175</v>
      </c>
      <c r="D133" s="2599"/>
      <c r="E133" s="2599"/>
      <c r="F133" s="2884" t="s">
        <v>2119</v>
      </c>
      <c r="G133" s="2884"/>
      <c r="H133" s="2884"/>
      <c r="I133" s="2884"/>
      <c r="J133" s="2884"/>
      <c r="K133" s="2884"/>
      <c r="L133" s="2884"/>
      <c r="M133" s="2884"/>
      <c r="N133" s="2884"/>
      <c r="O133" s="2884"/>
      <c r="P133" s="2884"/>
      <c r="Q133" s="2885">
        <v>55</v>
      </c>
      <c r="R133" s="2885"/>
      <c r="S133" s="2885"/>
      <c r="T133" s="2886"/>
      <c r="U133" s="2886"/>
      <c r="V133" s="2886"/>
      <c r="W133" s="2886"/>
      <c r="X133" s="2886"/>
      <c r="Y133" s="2886"/>
      <c r="Z133" s="2886"/>
      <c r="AA133" s="2886"/>
      <c r="AB133" s="2887"/>
      <c r="AC133" s="2888"/>
      <c r="AD133" s="2888"/>
      <c r="AE133" s="2888"/>
      <c r="AF133" s="2888"/>
      <c r="AG133" s="2889"/>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598" t="s">
        <v>175</v>
      </c>
      <c r="D134" s="2599"/>
      <c r="E134" s="2599"/>
      <c r="F134" s="2890" t="s">
        <v>2119</v>
      </c>
      <c r="G134" s="2890"/>
      <c r="H134" s="2890"/>
      <c r="I134" s="2890"/>
      <c r="J134" s="2890"/>
      <c r="K134" s="2890"/>
      <c r="L134" s="2890"/>
      <c r="M134" s="2890"/>
      <c r="N134" s="2890"/>
      <c r="O134" s="2890"/>
      <c r="P134" s="2890"/>
      <c r="Q134" s="2772">
        <v>55</v>
      </c>
      <c r="R134" s="2772"/>
      <c r="S134" s="2772"/>
      <c r="T134" s="2771"/>
      <c r="U134" s="2771"/>
      <c r="V134" s="2771"/>
      <c r="W134" s="2771"/>
      <c r="X134" s="2771"/>
      <c r="Y134" s="2771"/>
      <c r="Z134" s="2771"/>
      <c r="AA134" s="2771"/>
      <c r="AB134" s="2891"/>
      <c r="AC134" s="2892"/>
      <c r="AD134" s="2892"/>
      <c r="AE134" s="2892"/>
      <c r="AF134" s="2892"/>
      <c r="AG134" s="289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0" t="s">
        <v>2120</v>
      </c>
      <c r="D136" s="2601"/>
      <c r="E136" s="2601"/>
      <c r="F136" s="2601"/>
      <c r="G136" s="2601"/>
      <c r="H136" s="2601"/>
      <c r="I136" s="2601"/>
      <c r="J136" s="2601"/>
      <c r="K136" s="2601"/>
      <c r="L136" s="2601"/>
      <c r="M136" s="2601"/>
      <c r="N136" s="2602"/>
      <c r="O136" s="1529"/>
      <c r="P136" s="2895" t="s">
        <v>2121</v>
      </c>
      <c r="Q136" s="2896"/>
      <c r="R136" s="2896"/>
      <c r="S136" s="2896"/>
      <c r="T136" s="2896"/>
      <c r="U136" s="2896"/>
      <c r="V136" s="2896"/>
      <c r="W136" s="2896"/>
      <c r="X136" s="2896"/>
      <c r="Y136" s="2896"/>
      <c r="Z136" s="2896"/>
      <c r="AA136" s="2896"/>
      <c r="AB136" s="2896"/>
      <c r="AC136" s="2896"/>
      <c r="AD136" s="2896"/>
      <c r="AE136" s="2896"/>
      <c r="AF136" s="2896"/>
      <c r="AG136" s="2896"/>
      <c r="AH136" s="2896"/>
      <c r="AI136" s="2896"/>
      <c r="AJ136" s="2896"/>
      <c r="AK136" s="2896"/>
      <c r="AL136" s="2896"/>
      <c r="AM136" s="2896"/>
      <c r="AN136" s="2896"/>
      <c r="AO136" s="289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5" t="s">
        <v>2122</v>
      </c>
      <c r="D137" s="2806"/>
      <c r="E137" s="2806"/>
      <c r="F137" s="2806"/>
      <c r="G137" s="2806"/>
      <c r="H137" s="2807"/>
      <c r="I137" s="2805" t="s">
        <v>2123</v>
      </c>
      <c r="J137" s="2806"/>
      <c r="K137" s="2806"/>
      <c r="L137" s="2806"/>
      <c r="M137" s="2806"/>
      <c r="N137" s="2807"/>
      <c r="O137" s="1529"/>
      <c r="P137" s="2898"/>
      <c r="Q137" s="2899"/>
      <c r="R137" s="2899"/>
      <c r="S137" s="2899"/>
      <c r="T137" s="2899"/>
      <c r="U137" s="2899"/>
      <c r="V137" s="2899"/>
      <c r="W137" s="2899"/>
      <c r="X137" s="2899"/>
      <c r="Y137" s="2899"/>
      <c r="Z137" s="2899"/>
      <c r="AA137" s="2899"/>
      <c r="AB137" s="2899"/>
      <c r="AC137" s="2899"/>
      <c r="AD137" s="2899"/>
      <c r="AE137" s="2899"/>
      <c r="AF137" s="2899"/>
      <c r="AG137" s="2899"/>
      <c r="AH137" s="2899"/>
      <c r="AI137" s="2899"/>
      <c r="AJ137" s="2899"/>
      <c r="AK137" s="2899"/>
      <c r="AL137" s="2899"/>
      <c r="AM137" s="2899"/>
      <c r="AN137" s="2899"/>
      <c r="AO137" s="290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09"/>
      <c r="D138" s="2709"/>
      <c r="E138" s="2709"/>
      <c r="F138" s="2709"/>
      <c r="G138" s="2709"/>
      <c r="H138" s="2709"/>
      <c r="I138" s="2894"/>
      <c r="J138" s="2894"/>
      <c r="K138" s="2894"/>
      <c r="L138" s="2894"/>
      <c r="M138" s="2894"/>
      <c r="N138" s="2894"/>
      <c r="O138" s="1529"/>
      <c r="P138" s="2898"/>
      <c r="Q138" s="2899"/>
      <c r="R138" s="2899"/>
      <c r="S138" s="2899"/>
      <c r="T138" s="2899"/>
      <c r="U138" s="2899"/>
      <c r="V138" s="2899"/>
      <c r="W138" s="2899"/>
      <c r="X138" s="2899"/>
      <c r="Y138" s="2899"/>
      <c r="Z138" s="2899"/>
      <c r="AA138" s="2899"/>
      <c r="AB138" s="2899"/>
      <c r="AC138" s="2899"/>
      <c r="AD138" s="2899"/>
      <c r="AE138" s="2899"/>
      <c r="AF138" s="2899"/>
      <c r="AG138" s="2899"/>
      <c r="AH138" s="2899"/>
      <c r="AI138" s="2899"/>
      <c r="AJ138" s="2899"/>
      <c r="AK138" s="2899"/>
      <c r="AL138" s="2899"/>
      <c r="AM138" s="2899"/>
      <c r="AN138" s="2899"/>
      <c r="AO138" s="290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09"/>
      <c r="D139" s="2709"/>
      <c r="E139" s="2709"/>
      <c r="F139" s="2709"/>
      <c r="G139" s="2709"/>
      <c r="H139" s="2709"/>
      <c r="I139" s="2894"/>
      <c r="J139" s="2894"/>
      <c r="K139" s="2894"/>
      <c r="L139" s="2894"/>
      <c r="M139" s="2894"/>
      <c r="N139" s="2894"/>
      <c r="O139" s="1529"/>
      <c r="P139" s="2898"/>
      <c r="Q139" s="2899"/>
      <c r="R139" s="2899"/>
      <c r="S139" s="2899"/>
      <c r="T139" s="2899"/>
      <c r="U139" s="2899"/>
      <c r="V139" s="2899"/>
      <c r="W139" s="2899"/>
      <c r="X139" s="2899"/>
      <c r="Y139" s="2899"/>
      <c r="Z139" s="2899"/>
      <c r="AA139" s="2899"/>
      <c r="AB139" s="2899"/>
      <c r="AC139" s="2899"/>
      <c r="AD139" s="2899"/>
      <c r="AE139" s="2899"/>
      <c r="AF139" s="2899"/>
      <c r="AG139" s="2899"/>
      <c r="AH139" s="2899"/>
      <c r="AI139" s="2899"/>
      <c r="AJ139" s="2899"/>
      <c r="AK139" s="2899"/>
      <c r="AL139" s="2899"/>
      <c r="AM139" s="2899"/>
      <c r="AN139" s="2899"/>
      <c r="AO139" s="290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09"/>
      <c r="D140" s="2709"/>
      <c r="E140" s="2709"/>
      <c r="F140" s="2709"/>
      <c r="G140" s="2709"/>
      <c r="H140" s="2709"/>
      <c r="I140" s="2894"/>
      <c r="J140" s="2894"/>
      <c r="K140" s="2894"/>
      <c r="L140" s="2894"/>
      <c r="M140" s="2894"/>
      <c r="N140" s="2894"/>
      <c r="O140" s="1529"/>
      <c r="P140" s="2898"/>
      <c r="Q140" s="2899"/>
      <c r="R140" s="2899"/>
      <c r="S140" s="2899"/>
      <c r="T140" s="2899"/>
      <c r="U140" s="2899"/>
      <c r="V140" s="2899"/>
      <c r="W140" s="2899"/>
      <c r="X140" s="2899"/>
      <c r="Y140" s="2899"/>
      <c r="Z140" s="2899"/>
      <c r="AA140" s="2899"/>
      <c r="AB140" s="2899"/>
      <c r="AC140" s="2899"/>
      <c r="AD140" s="2899"/>
      <c r="AE140" s="2899"/>
      <c r="AF140" s="2899"/>
      <c r="AG140" s="2899"/>
      <c r="AH140" s="2899"/>
      <c r="AI140" s="2899"/>
      <c r="AJ140" s="2899"/>
      <c r="AK140" s="2899"/>
      <c r="AL140" s="2899"/>
      <c r="AM140" s="2899"/>
      <c r="AN140" s="2899"/>
      <c r="AO140" s="290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09"/>
      <c r="D141" s="2709"/>
      <c r="E141" s="2709"/>
      <c r="F141" s="2709"/>
      <c r="G141" s="2709"/>
      <c r="H141" s="2709"/>
      <c r="I141" s="2894"/>
      <c r="J141" s="2894"/>
      <c r="K141" s="2894"/>
      <c r="L141" s="2894"/>
      <c r="M141" s="2894"/>
      <c r="N141" s="2894"/>
      <c r="O141" s="1529"/>
      <c r="P141" s="2898"/>
      <c r="Q141" s="2899"/>
      <c r="R141" s="2899"/>
      <c r="S141" s="2899"/>
      <c r="T141" s="2899"/>
      <c r="U141" s="2899"/>
      <c r="V141" s="2899"/>
      <c r="W141" s="2899"/>
      <c r="X141" s="2899"/>
      <c r="Y141" s="2899"/>
      <c r="Z141" s="2899"/>
      <c r="AA141" s="2899"/>
      <c r="AB141" s="2899"/>
      <c r="AC141" s="2899"/>
      <c r="AD141" s="2899"/>
      <c r="AE141" s="2899"/>
      <c r="AF141" s="2899"/>
      <c r="AG141" s="2899"/>
      <c r="AH141" s="2899"/>
      <c r="AI141" s="2899"/>
      <c r="AJ141" s="2899"/>
      <c r="AK141" s="2899"/>
      <c r="AL141" s="2899"/>
      <c r="AM141" s="2899"/>
      <c r="AN141" s="2899"/>
      <c r="AO141" s="290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09"/>
      <c r="D142" s="2709"/>
      <c r="E142" s="2709"/>
      <c r="F142" s="2709"/>
      <c r="G142" s="2709"/>
      <c r="H142" s="2709"/>
      <c r="I142" s="2894"/>
      <c r="J142" s="2894"/>
      <c r="K142" s="2894"/>
      <c r="L142" s="2894"/>
      <c r="M142" s="2894"/>
      <c r="N142" s="2894"/>
      <c r="O142" s="1529"/>
      <c r="P142" s="2898"/>
      <c r="Q142" s="2899"/>
      <c r="R142" s="2899"/>
      <c r="S142" s="2899"/>
      <c r="T142" s="2899"/>
      <c r="U142" s="2899"/>
      <c r="V142" s="2899"/>
      <c r="W142" s="2899"/>
      <c r="X142" s="2899"/>
      <c r="Y142" s="2899"/>
      <c r="Z142" s="2899"/>
      <c r="AA142" s="2899"/>
      <c r="AB142" s="2899"/>
      <c r="AC142" s="2899"/>
      <c r="AD142" s="2899"/>
      <c r="AE142" s="2899"/>
      <c r="AF142" s="2899"/>
      <c r="AG142" s="2899"/>
      <c r="AH142" s="2899"/>
      <c r="AI142" s="2899"/>
      <c r="AJ142" s="2899"/>
      <c r="AK142" s="2899"/>
      <c r="AL142" s="2899"/>
      <c r="AM142" s="2899"/>
      <c r="AN142" s="2899"/>
      <c r="AO142" s="290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09"/>
      <c r="D143" s="2709"/>
      <c r="E143" s="2709"/>
      <c r="F143" s="2709"/>
      <c r="G143" s="2709"/>
      <c r="H143" s="2709"/>
      <c r="I143" s="2894"/>
      <c r="J143" s="2894"/>
      <c r="K143" s="2894"/>
      <c r="L143" s="2894"/>
      <c r="M143" s="2894"/>
      <c r="N143" s="2894"/>
      <c r="O143" s="1529"/>
      <c r="P143" s="2898"/>
      <c r="Q143" s="2899"/>
      <c r="R143" s="2899"/>
      <c r="S143" s="2899"/>
      <c r="T143" s="2899"/>
      <c r="U143" s="2899"/>
      <c r="V143" s="2899"/>
      <c r="W143" s="2899"/>
      <c r="X143" s="2899"/>
      <c r="Y143" s="2899"/>
      <c r="Z143" s="2899"/>
      <c r="AA143" s="2899"/>
      <c r="AB143" s="2899"/>
      <c r="AC143" s="2899"/>
      <c r="AD143" s="2899"/>
      <c r="AE143" s="2899"/>
      <c r="AF143" s="2899"/>
      <c r="AG143" s="2899"/>
      <c r="AH143" s="2899"/>
      <c r="AI143" s="2899"/>
      <c r="AJ143" s="2899"/>
      <c r="AK143" s="2899"/>
      <c r="AL143" s="2899"/>
      <c r="AM143" s="2899"/>
      <c r="AN143" s="2899"/>
      <c r="AO143" s="290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09"/>
      <c r="D144" s="2709"/>
      <c r="E144" s="2709"/>
      <c r="F144" s="2709"/>
      <c r="G144" s="2709"/>
      <c r="H144" s="2709"/>
      <c r="I144" s="2894"/>
      <c r="J144" s="2894"/>
      <c r="K144" s="2894"/>
      <c r="L144" s="2894"/>
      <c r="M144" s="2894"/>
      <c r="N144" s="2894"/>
      <c r="O144" s="1529"/>
      <c r="P144" s="2901"/>
      <c r="Q144" s="2902"/>
      <c r="R144" s="2902"/>
      <c r="S144" s="2902"/>
      <c r="T144" s="2902"/>
      <c r="U144" s="2902"/>
      <c r="V144" s="2902"/>
      <c r="W144" s="2902"/>
      <c r="X144" s="2902"/>
      <c r="Y144" s="2902"/>
      <c r="Z144" s="2902"/>
      <c r="AA144" s="2902"/>
      <c r="AB144" s="2902"/>
      <c r="AC144" s="2902"/>
      <c r="AD144" s="2902"/>
      <c r="AE144" s="2902"/>
      <c r="AF144" s="2902"/>
      <c r="AG144" s="2902"/>
      <c r="AH144" s="2902"/>
      <c r="AI144" s="2902"/>
      <c r="AJ144" s="2902"/>
      <c r="AK144" s="2902"/>
      <c r="AL144" s="2902"/>
      <c r="AM144" s="2902"/>
      <c r="AN144" s="2902"/>
      <c r="AO144" s="290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4"/>
      <c r="D149" s="2915"/>
      <c r="E149" s="2915"/>
      <c r="F149" s="2915"/>
      <c r="G149" s="2915"/>
      <c r="H149" s="2915"/>
      <c r="I149" s="2915"/>
      <c r="J149" s="2915"/>
      <c r="K149" s="2915"/>
      <c r="L149" s="2915"/>
      <c r="M149" s="2916"/>
      <c r="N149" s="2917" t="s">
        <v>2126</v>
      </c>
      <c r="O149" s="2917"/>
      <c r="P149" s="2917"/>
      <c r="Q149" s="2917"/>
      <c r="R149" s="2917"/>
      <c r="S149" s="2917"/>
      <c r="T149" s="2918"/>
      <c r="U149" s="2919" t="s">
        <v>2112</v>
      </c>
      <c r="V149" s="2749"/>
      <c r="W149" s="2749"/>
      <c r="X149" s="2749"/>
      <c r="Y149" s="2749"/>
      <c r="Z149" s="2749"/>
      <c r="AA149" s="2749"/>
      <c r="AB149" s="2749"/>
      <c r="AC149" s="2749"/>
      <c r="AD149" s="2749"/>
      <c r="AE149" s="2750"/>
      <c r="AF149" s="1529"/>
      <c r="AG149" s="1529"/>
      <c r="AH149" s="2593" t="s">
        <v>2127</v>
      </c>
      <c r="AI149" s="2594"/>
      <c r="AJ149" s="2594"/>
      <c r="AK149" s="2594"/>
      <c r="AL149" s="2594"/>
      <c r="AM149" s="2594"/>
      <c r="AN149" s="2594"/>
      <c r="AO149" s="2594"/>
      <c r="AP149" s="2594"/>
      <c r="AQ149" s="2594"/>
      <c r="AR149" s="2594"/>
      <c r="AS149" s="2904"/>
      <c r="AT149" s="2905"/>
      <c r="AU149" s="2905"/>
      <c r="AV149" s="2905"/>
      <c r="AW149" s="2905"/>
      <c r="AX149" s="1529"/>
      <c r="AY149" s="1529"/>
      <c r="AZ149" s="1529"/>
      <c r="BA149" s="1529"/>
      <c r="BB149" s="1529"/>
      <c r="BC149" s="1529"/>
      <c r="BD149" s="1529"/>
      <c r="BE149" s="1535"/>
    </row>
    <row r="150" spans="1:57" ht="15.75" customHeight="1">
      <c r="A150" s="1818"/>
      <c r="B150" s="1529"/>
      <c r="C150" s="2843" t="s">
        <v>2128</v>
      </c>
      <c r="D150" s="2844"/>
      <c r="E150" s="2844"/>
      <c r="F150" s="2844"/>
      <c r="G150" s="2844"/>
      <c r="H150" s="2844"/>
      <c r="I150" s="2844"/>
      <c r="J150" s="2844"/>
      <c r="K150" s="2844"/>
      <c r="L150" s="2844"/>
      <c r="M150" s="2906"/>
      <c r="N150" s="2907">
        <f>'Sources and Uses Budget'!B104</f>
        <v>4253207</v>
      </c>
      <c r="O150" s="2907"/>
      <c r="P150" s="2907"/>
      <c r="Q150" s="2907"/>
      <c r="R150" s="2907"/>
      <c r="S150" s="2907"/>
      <c r="T150" s="2908"/>
      <c r="U150" s="2909"/>
      <c r="V150" s="2910"/>
      <c r="W150" s="2910"/>
      <c r="X150" s="2910"/>
      <c r="Y150" s="2910"/>
      <c r="Z150" s="2910"/>
      <c r="AA150" s="2910"/>
      <c r="AB150" s="2910"/>
      <c r="AC150" s="2910"/>
      <c r="AD150" s="2910"/>
      <c r="AE150" s="2911"/>
      <c r="AF150" s="1529"/>
      <c r="AG150" s="1529"/>
      <c r="AH150" s="2912" t="s">
        <v>2129</v>
      </c>
      <c r="AI150" s="2913"/>
      <c r="AJ150" s="2913"/>
      <c r="AK150" s="2913"/>
      <c r="AL150" s="2913"/>
      <c r="AM150" s="2913"/>
      <c r="AN150" s="2913"/>
      <c r="AO150" s="2913"/>
      <c r="AP150" s="2913"/>
      <c r="AQ150" s="2913"/>
      <c r="AR150" s="2913"/>
      <c r="AS150" s="2904"/>
      <c r="AT150" s="2905"/>
      <c r="AU150" s="2905"/>
      <c r="AV150" s="2905"/>
      <c r="AW150" s="2905"/>
      <c r="AX150" s="1529"/>
      <c r="AY150" s="1529"/>
      <c r="AZ150" s="1529"/>
      <c r="BA150" s="1529"/>
      <c r="BB150" s="1529"/>
      <c r="BC150" s="1529"/>
      <c r="BD150" s="1529"/>
      <c r="BE150" s="1535"/>
    </row>
    <row r="151" spans="1:57" ht="15.75" customHeight="1">
      <c r="A151" s="1818"/>
      <c r="B151" s="1529"/>
      <c r="C151" s="2843" t="s">
        <v>2130</v>
      </c>
      <c r="D151" s="2844"/>
      <c r="E151" s="2844"/>
      <c r="F151" s="2844"/>
      <c r="G151" s="2844"/>
      <c r="H151" s="2844"/>
      <c r="I151" s="2844"/>
      <c r="J151" s="2844"/>
      <c r="K151" s="2844"/>
      <c r="L151" s="2844"/>
      <c r="M151" s="2906"/>
      <c r="N151" s="2907">
        <f>N150/J29</f>
        <v>96663.795454545456</v>
      </c>
      <c r="O151" s="2907"/>
      <c r="P151" s="2907"/>
      <c r="Q151" s="2907"/>
      <c r="R151" s="2907"/>
      <c r="S151" s="2907"/>
      <c r="T151" s="2908"/>
      <c r="U151" s="1553"/>
      <c r="V151" s="1553"/>
      <c r="W151" s="1553"/>
      <c r="X151" s="1553"/>
      <c r="Y151" s="1553"/>
      <c r="Z151" s="1553"/>
      <c r="AA151" s="1553"/>
      <c r="AB151" s="1553"/>
      <c r="AC151" s="1553"/>
      <c r="AD151" s="1553"/>
      <c r="AE151" s="1554"/>
      <c r="AF151" s="1529"/>
      <c r="AG151" s="1529"/>
      <c r="AH151" s="2862" t="s">
        <v>2131</v>
      </c>
      <c r="AI151" s="2863"/>
      <c r="AJ151" s="2863"/>
      <c r="AK151" s="2863"/>
      <c r="AL151" s="2863"/>
      <c r="AM151" s="2863"/>
      <c r="AN151" s="2863"/>
      <c r="AO151" s="2863"/>
      <c r="AP151" s="2863"/>
      <c r="AQ151" s="2863"/>
      <c r="AR151" s="2864"/>
      <c r="AS151" s="2904"/>
      <c r="AT151" s="2905"/>
      <c r="AU151" s="2905"/>
      <c r="AV151" s="2905"/>
      <c r="AW151" s="2905"/>
      <c r="AX151" s="1529"/>
      <c r="AY151" s="1529"/>
      <c r="AZ151" s="1529"/>
      <c r="BA151" s="1529"/>
      <c r="BB151" s="1529"/>
      <c r="BC151" s="1529"/>
      <c r="BD151" s="1529"/>
      <c r="BE151" s="1535"/>
    </row>
    <row r="152" spans="1:57" ht="15.75" customHeight="1">
      <c r="A152" s="1818"/>
      <c r="B152" s="1529"/>
      <c r="C152" s="2930" t="s">
        <v>2132</v>
      </c>
      <c r="D152" s="2767"/>
      <c r="E152" s="2767"/>
      <c r="F152" s="2767"/>
      <c r="G152" s="2767"/>
      <c r="H152" s="2767"/>
      <c r="I152" s="2767"/>
      <c r="J152" s="2767"/>
      <c r="K152" s="2767"/>
      <c r="L152" s="2767"/>
      <c r="M152" s="2768"/>
      <c r="N152" s="2931"/>
      <c r="O152" s="2931"/>
      <c r="P152" s="2931"/>
      <c r="Q152" s="2931"/>
      <c r="R152" s="2931"/>
      <c r="S152" s="2931"/>
      <c r="T152" s="2932"/>
      <c r="U152" s="2937"/>
      <c r="V152" s="2938"/>
      <c r="W152" s="2938"/>
      <c r="X152" s="2938"/>
      <c r="Y152" s="2938"/>
      <c r="Z152" s="2938"/>
      <c r="AA152" s="2938"/>
      <c r="AB152" s="2938"/>
      <c r="AC152" s="2938"/>
      <c r="AD152" s="2938"/>
      <c r="AE152" s="2939"/>
      <c r="AF152" s="1529"/>
      <c r="AG152" s="1529"/>
      <c r="AH152" s="2909"/>
      <c r="AI152" s="2910"/>
      <c r="AJ152" s="2910"/>
      <c r="AK152" s="2910"/>
      <c r="AL152" s="2910"/>
      <c r="AM152" s="2910"/>
      <c r="AN152" s="2910"/>
      <c r="AO152" s="2910"/>
      <c r="AP152" s="2910"/>
      <c r="AQ152" s="2910"/>
      <c r="AR152" s="2933"/>
      <c r="AS152" s="2934"/>
      <c r="AT152" s="2935"/>
      <c r="AU152" s="2935"/>
      <c r="AV152" s="2935"/>
      <c r="AW152" s="2936"/>
      <c r="AX152" s="1529"/>
      <c r="AY152" s="1529"/>
      <c r="AZ152" s="1529"/>
      <c r="BA152" s="1529"/>
      <c r="BB152" s="1529"/>
      <c r="BC152" s="1529"/>
      <c r="BD152" s="1529"/>
      <c r="BE152" s="1535"/>
    </row>
    <row r="153" spans="1:57" ht="15.75" customHeight="1" thickBot="1">
      <c r="A153" s="1818"/>
      <c r="B153" s="1529"/>
      <c r="C153" s="2862" t="s">
        <v>2133</v>
      </c>
      <c r="D153" s="2863"/>
      <c r="E153" s="2863"/>
      <c r="F153" s="2863"/>
      <c r="G153" s="2863"/>
      <c r="H153" s="2863"/>
      <c r="I153" s="2863"/>
      <c r="J153" s="2863"/>
      <c r="K153" s="2863"/>
      <c r="L153" s="2863"/>
      <c r="M153" s="2920"/>
      <c r="N153" s="2921">
        <f>SUM('Sources and Uses Budget'!B85:B86)</f>
        <v>3470230.66</v>
      </c>
      <c r="O153" s="2921"/>
      <c r="P153" s="2921"/>
      <c r="Q153" s="2921"/>
      <c r="R153" s="2921"/>
      <c r="S153" s="2921"/>
      <c r="T153" s="2922"/>
      <c r="U153" s="2923"/>
      <c r="V153" s="2924"/>
      <c r="W153" s="2924"/>
      <c r="X153" s="2924"/>
      <c r="Y153" s="2924"/>
      <c r="Z153" s="2924"/>
      <c r="AA153" s="2924"/>
      <c r="AB153" s="2924"/>
      <c r="AC153" s="2924"/>
      <c r="AD153" s="2924"/>
      <c r="AE153" s="2925"/>
      <c r="AF153" s="1529"/>
      <c r="AG153" s="1529"/>
      <c r="AH153" s="2926" t="s">
        <v>2134</v>
      </c>
      <c r="AI153" s="2927"/>
      <c r="AJ153" s="2927"/>
      <c r="AK153" s="2927"/>
      <c r="AL153" s="2927"/>
      <c r="AM153" s="2927"/>
      <c r="AN153" s="2927"/>
      <c r="AO153" s="2927"/>
      <c r="AP153" s="2927"/>
      <c r="AQ153" s="2927"/>
      <c r="AR153" s="2927"/>
      <c r="AS153" s="2928">
        <f>SUM(AS149:AW151)</f>
        <v>0</v>
      </c>
      <c r="AT153" s="2929"/>
      <c r="AU153" s="2929"/>
      <c r="AV153" s="2929"/>
      <c r="AW153" s="2929"/>
      <c r="AX153" s="1529"/>
      <c r="AY153" s="1529"/>
      <c r="AZ153" s="1529"/>
      <c r="BA153" s="1529"/>
      <c r="BB153" s="1529"/>
      <c r="BC153" s="1529"/>
      <c r="BD153" s="1529"/>
      <c r="BE153" s="1535"/>
    </row>
    <row r="154" spans="1:57" ht="15.75" customHeight="1">
      <c r="A154" s="1818"/>
      <c r="B154" s="1529"/>
      <c r="C154" s="2862" t="s">
        <v>2135</v>
      </c>
      <c r="D154" s="2863"/>
      <c r="E154" s="2863"/>
      <c r="F154" s="2863"/>
      <c r="G154" s="2863"/>
      <c r="H154" s="2863"/>
      <c r="I154" s="2863"/>
      <c r="J154" s="2863"/>
      <c r="K154" s="2863"/>
      <c r="L154" s="2863"/>
      <c r="M154" s="2920"/>
      <c r="N154" s="2921">
        <f>'Sources and Uses Budget'!B8</f>
        <v>25000</v>
      </c>
      <c r="O154" s="2921"/>
      <c r="P154" s="2921"/>
      <c r="Q154" s="2921"/>
      <c r="R154" s="2921"/>
      <c r="S154" s="2921"/>
      <c r="T154" s="2922"/>
      <c r="U154" s="2923"/>
      <c r="V154" s="2924"/>
      <c r="W154" s="2924"/>
      <c r="X154" s="2924"/>
      <c r="Y154" s="2924"/>
      <c r="Z154" s="2924"/>
      <c r="AA154" s="2924"/>
      <c r="AB154" s="2924"/>
      <c r="AC154" s="2924"/>
      <c r="AD154" s="2924"/>
      <c r="AE154" s="292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2" t="s">
        <v>2136</v>
      </c>
      <c r="D155" s="2863"/>
      <c r="E155" s="2863"/>
      <c r="F155" s="2863"/>
      <c r="G155" s="2863"/>
      <c r="H155" s="2863"/>
      <c r="I155" s="2863"/>
      <c r="J155" s="2863"/>
      <c r="K155" s="2863"/>
      <c r="L155" s="2863"/>
      <c r="M155" s="2920"/>
      <c r="N155" s="2943"/>
      <c r="O155" s="2943"/>
      <c r="P155" s="2943"/>
      <c r="Q155" s="2943"/>
      <c r="R155" s="2943"/>
      <c r="S155" s="2943"/>
      <c r="T155" s="2944"/>
      <c r="U155" s="2923"/>
      <c r="V155" s="2924"/>
      <c r="W155" s="2924"/>
      <c r="X155" s="2924"/>
      <c r="Y155" s="2924"/>
      <c r="Z155" s="2924"/>
      <c r="AA155" s="2924"/>
      <c r="AB155" s="2924"/>
      <c r="AC155" s="2924"/>
      <c r="AD155" s="2924"/>
      <c r="AE155" s="292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2" t="s">
        <v>2129</v>
      </c>
      <c r="D156" s="2863"/>
      <c r="E156" s="2863"/>
      <c r="F156" s="2863"/>
      <c r="G156" s="2863"/>
      <c r="H156" s="2863"/>
      <c r="I156" s="2863"/>
      <c r="J156" s="2863"/>
      <c r="K156" s="2863"/>
      <c r="L156" s="2863"/>
      <c r="M156" s="2920"/>
      <c r="N156" s="2943"/>
      <c r="O156" s="2943"/>
      <c r="P156" s="2943"/>
      <c r="Q156" s="2943"/>
      <c r="R156" s="2943"/>
      <c r="S156" s="2943"/>
      <c r="T156" s="2944"/>
      <c r="U156" s="2923"/>
      <c r="V156" s="2924"/>
      <c r="W156" s="2924"/>
      <c r="X156" s="2924"/>
      <c r="Y156" s="2924"/>
      <c r="Z156" s="2924"/>
      <c r="AA156" s="2924"/>
      <c r="AB156" s="2924"/>
      <c r="AC156" s="2924"/>
      <c r="AD156" s="2924"/>
      <c r="AE156" s="292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0" t="s">
        <v>308</v>
      </c>
      <c r="D157" s="2941"/>
      <c r="E157" s="2884" t="s">
        <v>2119</v>
      </c>
      <c r="F157" s="2884"/>
      <c r="G157" s="2884"/>
      <c r="H157" s="2884"/>
      <c r="I157" s="2884"/>
      <c r="J157" s="2884"/>
      <c r="K157" s="2884"/>
      <c r="L157" s="2884"/>
      <c r="M157" s="2942"/>
      <c r="N157" s="2943"/>
      <c r="O157" s="2943"/>
      <c r="P157" s="2943"/>
      <c r="Q157" s="2943"/>
      <c r="R157" s="2943"/>
      <c r="S157" s="2943"/>
      <c r="T157" s="2944"/>
      <c r="U157" s="2923"/>
      <c r="V157" s="2924"/>
      <c r="W157" s="2924"/>
      <c r="X157" s="2924"/>
      <c r="Y157" s="2924"/>
      <c r="Z157" s="2924"/>
      <c r="AA157" s="2924"/>
      <c r="AB157" s="2924"/>
      <c r="AC157" s="2924"/>
      <c r="AD157" s="2924"/>
      <c r="AE157" s="292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37" t="s">
        <v>308</v>
      </c>
      <c r="D158" s="2938"/>
      <c r="E158" s="2884" t="s">
        <v>2119</v>
      </c>
      <c r="F158" s="2884"/>
      <c r="G158" s="2884"/>
      <c r="H158" s="2884"/>
      <c r="I158" s="2884"/>
      <c r="J158" s="2884"/>
      <c r="K158" s="2884"/>
      <c r="L158" s="2884"/>
      <c r="M158" s="2942"/>
      <c r="N158" s="2943"/>
      <c r="O158" s="2943"/>
      <c r="P158" s="2943"/>
      <c r="Q158" s="2943"/>
      <c r="R158" s="2943"/>
      <c r="S158" s="2943"/>
      <c r="T158" s="2944"/>
      <c r="U158" s="2923"/>
      <c r="V158" s="2924"/>
      <c r="W158" s="2924"/>
      <c r="X158" s="2924"/>
      <c r="Y158" s="2924"/>
      <c r="Z158" s="2924"/>
      <c r="AA158" s="2924"/>
      <c r="AB158" s="2924"/>
      <c r="AC158" s="2924"/>
      <c r="AD158" s="2924"/>
      <c r="AE158" s="292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6" t="s">
        <v>308</v>
      </c>
      <c r="D159" s="2957"/>
      <c r="E159" s="2890" t="s">
        <v>2119</v>
      </c>
      <c r="F159" s="2890"/>
      <c r="G159" s="2890"/>
      <c r="H159" s="2890"/>
      <c r="I159" s="2890"/>
      <c r="J159" s="2890"/>
      <c r="K159" s="2890"/>
      <c r="L159" s="2890"/>
      <c r="M159" s="2958"/>
      <c r="N159" s="2959"/>
      <c r="O159" s="2959"/>
      <c r="P159" s="2959"/>
      <c r="Q159" s="2959"/>
      <c r="R159" s="2959"/>
      <c r="S159" s="2959"/>
      <c r="T159" s="2960"/>
      <c r="U159" s="2961"/>
      <c r="V159" s="2962"/>
      <c r="W159" s="2962"/>
      <c r="X159" s="2962"/>
      <c r="Y159" s="2962"/>
      <c r="Z159" s="2962"/>
      <c r="AA159" s="2962"/>
      <c r="AB159" s="2962"/>
      <c r="AC159" s="2962"/>
      <c r="AD159" s="2962"/>
      <c r="AE159" s="296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4" t="s">
        <v>2137</v>
      </c>
      <c r="D160" s="2965"/>
      <c r="E160" s="2965"/>
      <c r="F160" s="2965"/>
      <c r="G160" s="2965"/>
      <c r="H160" s="2965"/>
      <c r="I160" s="2965"/>
      <c r="J160" s="2965"/>
      <c r="K160" s="2965"/>
      <c r="L160" s="2965"/>
      <c r="M160" s="2966"/>
      <c r="N160" s="2967">
        <f>SUM(N152:T159)</f>
        <v>3495230.66</v>
      </c>
      <c r="O160" s="2968"/>
      <c r="P160" s="2968"/>
      <c r="Q160" s="2968"/>
      <c r="R160" s="2968"/>
      <c r="S160" s="2968"/>
      <c r="T160" s="296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69" t="s">
        <v>2138</v>
      </c>
      <c r="D161" s="2770"/>
      <c r="E161" s="2770"/>
      <c r="F161" s="2770"/>
      <c r="G161" s="2770"/>
      <c r="H161" s="2770"/>
      <c r="I161" s="2770"/>
      <c r="J161" s="2770"/>
      <c r="K161" s="2770"/>
      <c r="L161" s="2770"/>
      <c r="M161" s="2770"/>
      <c r="N161" s="2945">
        <f>(N150-N160)/J29</f>
        <v>17226.734999999997</v>
      </c>
      <c r="O161" s="2945"/>
      <c r="P161" s="2945"/>
      <c r="Q161" s="2945"/>
      <c r="R161" s="2945"/>
      <c r="S161" s="2945"/>
      <c r="T161" s="294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47" t="s">
        <v>2139</v>
      </c>
      <c r="C164" s="2948"/>
      <c r="D164" s="2948"/>
      <c r="E164" s="2948"/>
      <c r="F164" s="2948"/>
      <c r="G164" s="2948"/>
      <c r="H164" s="2948"/>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48"/>
      <c r="AD164" s="2948"/>
      <c r="AE164" s="2948"/>
      <c r="AF164" s="2948"/>
      <c r="AG164" s="2948"/>
      <c r="AH164" s="2948"/>
      <c r="AI164" s="2948"/>
      <c r="AJ164" s="2948"/>
      <c r="AK164" s="2948"/>
      <c r="AL164" s="2948"/>
      <c r="AM164" s="2948"/>
      <c r="AN164" s="2948"/>
      <c r="AO164" s="2948"/>
      <c r="AP164" s="2948"/>
      <c r="AQ164" s="2948"/>
      <c r="AR164" s="2948"/>
      <c r="AS164" s="2948"/>
      <c r="AT164" s="2948"/>
      <c r="AU164" s="2948"/>
      <c r="AV164" s="2948"/>
      <c r="AW164" s="2948"/>
      <c r="AX164" s="2948"/>
      <c r="AY164" s="2948"/>
      <c r="AZ164" s="2948"/>
      <c r="BA164" s="2948"/>
      <c r="BB164" s="2948"/>
      <c r="BC164" s="2948"/>
      <c r="BD164" s="2949"/>
      <c r="BE164" s="1535"/>
    </row>
    <row r="165" spans="1:57" ht="15.75" customHeight="1">
      <c r="A165" s="1818"/>
      <c r="B165" s="2950"/>
      <c r="C165" s="2951"/>
      <c r="D165" s="2951"/>
      <c r="E165" s="2951"/>
      <c r="F165" s="2951"/>
      <c r="G165" s="2951"/>
      <c r="H165" s="2951"/>
      <c r="I165" s="2951"/>
      <c r="J165" s="2951"/>
      <c r="K165" s="2951"/>
      <c r="L165" s="2951"/>
      <c r="M165" s="2951"/>
      <c r="N165" s="2951"/>
      <c r="O165" s="2951"/>
      <c r="P165" s="2951"/>
      <c r="Q165" s="2951"/>
      <c r="R165" s="2951"/>
      <c r="S165" s="2951"/>
      <c r="T165" s="2951"/>
      <c r="U165" s="2951"/>
      <c r="V165" s="2951"/>
      <c r="W165" s="2951"/>
      <c r="X165" s="2951"/>
      <c r="Y165" s="2951"/>
      <c r="Z165" s="2951"/>
      <c r="AA165" s="2951"/>
      <c r="AB165" s="2951"/>
      <c r="AC165" s="2951"/>
      <c r="AD165" s="2951"/>
      <c r="AE165" s="2951"/>
      <c r="AF165" s="2951"/>
      <c r="AG165" s="2951"/>
      <c r="AH165" s="2951"/>
      <c r="AI165" s="2951"/>
      <c r="AJ165" s="2951"/>
      <c r="AK165" s="2951"/>
      <c r="AL165" s="2951"/>
      <c r="AM165" s="2951"/>
      <c r="AN165" s="2951"/>
      <c r="AO165" s="2951"/>
      <c r="AP165" s="2951"/>
      <c r="AQ165" s="2951"/>
      <c r="AR165" s="2951"/>
      <c r="AS165" s="2951"/>
      <c r="AT165" s="2951"/>
      <c r="AU165" s="2951"/>
      <c r="AV165" s="2951"/>
      <c r="AW165" s="2951"/>
      <c r="AX165" s="2951"/>
      <c r="AY165" s="2951"/>
      <c r="AZ165" s="2951"/>
      <c r="BA165" s="2951"/>
      <c r="BB165" s="2951"/>
      <c r="BC165" s="2951"/>
      <c r="BD165" s="2952"/>
      <c r="BE165" s="1535"/>
    </row>
    <row r="166" spans="1:57" ht="15.75" customHeight="1">
      <c r="A166" s="1818"/>
      <c r="B166" s="2953" t="s">
        <v>2140</v>
      </c>
      <c r="C166" s="2954"/>
      <c r="D166" s="2954"/>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D166" s="2954"/>
      <c r="AE166" s="2954"/>
      <c r="AF166" s="2954"/>
      <c r="AG166" s="2954"/>
      <c r="AH166" s="2954"/>
      <c r="AI166" s="2954"/>
      <c r="AJ166" s="2954"/>
      <c r="AK166" s="2954"/>
      <c r="AL166" s="2954"/>
      <c r="AM166" s="2954"/>
      <c r="AN166" s="2954"/>
      <c r="AO166" s="2954"/>
      <c r="AP166" s="2954"/>
      <c r="AQ166" s="2954"/>
      <c r="AR166" s="2954"/>
      <c r="AS166" s="2954"/>
      <c r="AT166" s="2954"/>
      <c r="AU166" s="2954"/>
      <c r="AV166" s="2954"/>
      <c r="AW166" s="2954"/>
      <c r="AX166" s="2954"/>
      <c r="AY166" s="2954"/>
      <c r="AZ166" s="2954"/>
      <c r="BA166" s="2954"/>
      <c r="BB166" s="2954"/>
      <c r="BC166" s="2954"/>
      <c r="BD166" s="2955"/>
      <c r="BE166" s="1535"/>
    </row>
    <row r="167" spans="1:57" ht="15.75" customHeight="1">
      <c r="A167" s="1818"/>
      <c r="B167" s="2953" t="s">
        <v>2141</v>
      </c>
      <c r="C167" s="2954"/>
      <c r="D167" s="2954"/>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D167" s="2954"/>
      <c r="AE167" s="2954"/>
      <c r="AF167" s="2954"/>
      <c r="AG167" s="2954"/>
      <c r="AH167" s="2954"/>
      <c r="AI167" s="2954"/>
      <c r="AJ167" s="2954"/>
      <c r="AK167" s="2954"/>
      <c r="AL167" s="2954"/>
      <c r="AM167" s="2954"/>
      <c r="AN167" s="2954"/>
      <c r="AO167" s="2954"/>
      <c r="AP167" s="2954"/>
      <c r="AQ167" s="2954"/>
      <c r="AR167" s="2954"/>
      <c r="AS167" s="2954"/>
      <c r="AT167" s="2954"/>
      <c r="AU167" s="2954"/>
      <c r="AV167" s="2954"/>
      <c r="AW167" s="2954"/>
      <c r="AX167" s="2954"/>
      <c r="AY167" s="2954"/>
      <c r="AZ167" s="2954"/>
      <c r="BA167" s="2954"/>
      <c r="BB167" s="2954"/>
      <c r="BC167" s="2954"/>
      <c r="BD167" s="295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6" t="s">
        <v>2142</v>
      </c>
      <c r="C169" s="2977"/>
      <c r="D169" s="2977"/>
      <c r="E169" s="2977"/>
      <c r="F169" s="2977"/>
      <c r="G169" s="2977"/>
      <c r="H169" s="2977"/>
      <c r="I169" s="2977"/>
      <c r="J169" s="2977"/>
      <c r="K169" s="2977"/>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c r="AG169" s="2977"/>
      <c r="AH169" s="2977"/>
      <c r="AI169" s="2977"/>
      <c r="AJ169" s="2977"/>
      <c r="AK169" s="2977"/>
      <c r="AL169" s="2977"/>
      <c r="AM169" s="2977"/>
      <c r="AN169" s="2977"/>
      <c r="AO169" s="2977"/>
      <c r="AP169" s="2977"/>
      <c r="AQ169" s="2977"/>
      <c r="AR169" s="2977"/>
      <c r="AS169" s="2977"/>
      <c r="AT169" s="2977"/>
      <c r="AU169" s="2977"/>
      <c r="AV169" s="2977"/>
      <c r="AW169" s="2977"/>
      <c r="AX169" s="2977"/>
      <c r="AY169" s="2977"/>
      <c r="AZ169" s="2977"/>
      <c r="BA169" s="2977"/>
      <c r="BB169" s="2977"/>
      <c r="BC169" s="2977"/>
      <c r="BD169" s="297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79" t="s">
        <v>2144</v>
      </c>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0" t="s">
        <v>2145</v>
      </c>
      <c r="I175" s="2980"/>
      <c r="J175" s="2980"/>
      <c r="K175" s="2980"/>
      <c r="L175" s="2980"/>
      <c r="M175" s="2980"/>
      <c r="N175" s="2980"/>
      <c r="O175" s="2980"/>
      <c r="P175" s="2980"/>
      <c r="Q175" s="2980"/>
      <c r="R175" s="2980"/>
      <c r="S175" s="2980"/>
      <c r="T175" s="2980"/>
      <c r="U175" s="2980"/>
      <c r="V175" s="2980"/>
      <c r="W175" s="2980"/>
      <c r="X175" s="2980"/>
      <c r="Y175" s="2980"/>
      <c r="Z175" s="2980"/>
      <c r="AA175" s="2980"/>
      <c r="AB175" s="2980"/>
      <c r="AC175" s="2980"/>
      <c r="AD175" s="2980"/>
      <c r="AE175" s="2980"/>
      <c r="AF175" s="2980"/>
      <c r="AG175" s="2980"/>
      <c r="AH175" s="2980"/>
      <c r="AI175" s="2980"/>
      <c r="AJ175" s="2980"/>
      <c r="AK175" s="2980"/>
      <c r="AL175" s="2980"/>
      <c r="AM175" s="2980"/>
      <c r="AN175" s="2980"/>
      <c r="AO175" s="2980"/>
      <c r="AP175" s="2980"/>
      <c r="AQ175" s="2980"/>
      <c r="AR175" s="2980"/>
      <c r="AS175" s="2980"/>
      <c r="AT175" s="2980"/>
      <c r="AU175" s="2980"/>
      <c r="AV175" s="2980"/>
      <c r="AW175" s="2980"/>
      <c r="AX175" s="2980"/>
      <c r="AY175" s="2980"/>
      <c r="AZ175" s="2980"/>
      <c r="BA175" s="1555"/>
      <c r="BB175" s="1555"/>
      <c r="BC175" s="1555"/>
      <c r="BD175" s="1535"/>
      <c r="BE175" s="1535"/>
    </row>
    <row r="176" spans="1:57" ht="15.75" customHeight="1">
      <c r="A176" s="1818"/>
      <c r="B176" s="1528"/>
      <c r="C176" s="1555"/>
      <c r="D176" s="1555"/>
      <c r="E176" s="1555"/>
      <c r="F176" s="1555"/>
      <c r="G176" s="1555"/>
      <c r="H176" s="2980"/>
      <c r="I176" s="2980"/>
      <c r="J176" s="2980"/>
      <c r="K176" s="2980"/>
      <c r="L176" s="2980"/>
      <c r="M176" s="2980"/>
      <c r="N176" s="2980"/>
      <c r="O176" s="2980"/>
      <c r="P176" s="2980"/>
      <c r="Q176" s="2980"/>
      <c r="R176" s="2980"/>
      <c r="S176" s="2980"/>
      <c r="T176" s="2980"/>
      <c r="U176" s="2980"/>
      <c r="V176" s="2980"/>
      <c r="W176" s="2980"/>
      <c r="X176" s="2980"/>
      <c r="Y176" s="2980"/>
      <c r="Z176" s="2980"/>
      <c r="AA176" s="2980"/>
      <c r="AB176" s="2980"/>
      <c r="AC176" s="2980"/>
      <c r="AD176" s="2980"/>
      <c r="AE176" s="2980"/>
      <c r="AF176" s="2980"/>
      <c r="AG176" s="2980"/>
      <c r="AH176" s="2980"/>
      <c r="AI176" s="2980"/>
      <c r="AJ176" s="2980"/>
      <c r="AK176" s="2980"/>
      <c r="AL176" s="2980"/>
      <c r="AM176" s="2980"/>
      <c r="AN176" s="2980"/>
      <c r="AO176" s="2980"/>
      <c r="AP176" s="2980"/>
      <c r="AQ176" s="2980"/>
      <c r="AR176" s="2980"/>
      <c r="AS176" s="2980"/>
      <c r="AT176" s="2980"/>
      <c r="AU176" s="2980"/>
      <c r="AV176" s="2980"/>
      <c r="AW176" s="2980"/>
      <c r="AX176" s="2980"/>
      <c r="AY176" s="2980"/>
      <c r="AZ176" s="2980"/>
      <c r="BA176" s="1555"/>
      <c r="BB176" s="1555"/>
      <c r="BC176" s="1555"/>
      <c r="BD176" s="1535"/>
      <c r="BE176" s="1535"/>
    </row>
    <row r="177" spans="1:57" ht="15.75" customHeight="1">
      <c r="A177" s="1818"/>
      <c r="B177" s="1528"/>
      <c r="C177" s="1555"/>
      <c r="D177" s="1555"/>
      <c r="E177" s="1555"/>
      <c r="F177" s="1555"/>
      <c r="G177" s="1555"/>
      <c r="H177" s="2980"/>
      <c r="I177" s="2980"/>
      <c r="J177" s="2980"/>
      <c r="K177" s="2980"/>
      <c r="L177" s="2980"/>
      <c r="M177" s="2980"/>
      <c r="N177" s="2980"/>
      <c r="O177" s="2980"/>
      <c r="P177" s="2980"/>
      <c r="Q177" s="2980"/>
      <c r="R177" s="2980"/>
      <c r="S177" s="2980"/>
      <c r="T177" s="2980"/>
      <c r="U177" s="2980"/>
      <c r="V177" s="2980"/>
      <c r="W177" s="2980"/>
      <c r="X177" s="2980"/>
      <c r="Y177" s="2980"/>
      <c r="Z177" s="2980"/>
      <c r="AA177" s="2980"/>
      <c r="AB177" s="2980"/>
      <c r="AC177" s="2980"/>
      <c r="AD177" s="2980"/>
      <c r="AE177" s="2980"/>
      <c r="AF177" s="2980"/>
      <c r="AG177" s="2980"/>
      <c r="AH177" s="2980"/>
      <c r="AI177" s="2980"/>
      <c r="AJ177" s="2980"/>
      <c r="AK177" s="2980"/>
      <c r="AL177" s="2980"/>
      <c r="AM177" s="2980"/>
      <c r="AN177" s="2980"/>
      <c r="AO177" s="2980"/>
      <c r="AP177" s="2980"/>
      <c r="AQ177" s="2980"/>
      <c r="AR177" s="2980"/>
      <c r="AS177" s="2980"/>
      <c r="AT177" s="2980"/>
      <c r="AU177" s="2980"/>
      <c r="AV177" s="2980"/>
      <c r="AW177" s="2980"/>
      <c r="AX177" s="2980"/>
      <c r="AY177" s="2980"/>
      <c r="AZ177" s="298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1" t="s">
        <v>2146</v>
      </c>
      <c r="I180" s="2981"/>
      <c r="J180" s="2981"/>
      <c r="K180" s="2981"/>
      <c r="L180" s="2981"/>
      <c r="M180" s="2981"/>
      <c r="N180" s="2981"/>
      <c r="O180" s="2981"/>
      <c r="P180" s="2981"/>
      <c r="Q180" s="2981"/>
      <c r="R180" s="2981"/>
      <c r="S180" s="2981"/>
      <c r="T180" s="2981"/>
      <c r="U180" s="2981"/>
      <c r="V180" s="2981"/>
      <c r="W180" s="2981"/>
      <c r="X180" s="2981"/>
      <c r="Y180" s="2981"/>
      <c r="Z180" s="2981"/>
      <c r="AA180" s="2981"/>
      <c r="AB180" s="2981"/>
      <c r="AC180" s="2981"/>
      <c r="AD180" s="2981"/>
      <c r="AE180" s="2981"/>
      <c r="AF180" s="2981"/>
      <c r="AG180" s="2981"/>
      <c r="AH180" s="2981"/>
      <c r="AI180" s="2981"/>
      <c r="AJ180" s="2981"/>
      <c r="AK180" s="2981"/>
      <c r="AL180" s="2981"/>
      <c r="AM180" s="2981"/>
      <c r="AN180" s="2981"/>
      <c r="AO180" s="2981"/>
      <c r="AP180" s="2981"/>
      <c r="AQ180" s="2981"/>
      <c r="AR180" s="2981"/>
      <c r="AS180" s="2981"/>
      <c r="AT180" s="2981"/>
      <c r="AU180" s="2981"/>
      <c r="AV180" s="298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4" t="s">
        <v>2147</v>
      </c>
      <c r="I182" s="2974"/>
      <c r="J182" s="2974"/>
      <c r="K182" s="2974"/>
      <c r="L182" s="1564"/>
      <c r="M182" s="1564"/>
      <c r="N182" s="1564"/>
      <c r="O182" s="1564"/>
      <c r="P182" s="1564"/>
      <c r="Q182" s="1564"/>
      <c r="R182" s="1564"/>
      <c r="S182" s="2971"/>
      <c r="T182" s="2972"/>
      <c r="U182" s="2972"/>
      <c r="V182" s="2972"/>
      <c r="W182" s="2972"/>
      <c r="X182" s="2972"/>
      <c r="Y182" s="2972"/>
      <c r="Z182" s="2972"/>
      <c r="AA182" s="2972"/>
      <c r="AB182" s="2972"/>
      <c r="AC182" s="2972"/>
      <c r="AD182" s="2972"/>
      <c r="AE182" s="2972"/>
      <c r="AF182" s="2972"/>
      <c r="AG182" s="2972"/>
      <c r="AH182" s="2972"/>
      <c r="AI182" s="2972"/>
      <c r="AJ182" s="297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4" t="s">
        <v>2148</v>
      </c>
      <c r="I184" s="2974"/>
      <c r="J184" s="2974"/>
      <c r="K184" s="1566"/>
      <c r="L184" s="1564"/>
      <c r="M184" s="1564"/>
      <c r="N184" s="1564"/>
      <c r="O184" s="1564"/>
      <c r="P184" s="1564"/>
      <c r="Q184" s="1564"/>
      <c r="R184" s="1564"/>
      <c r="S184" s="2971"/>
      <c r="T184" s="2972"/>
      <c r="U184" s="2972"/>
      <c r="V184" s="2972"/>
      <c r="W184" s="2972"/>
      <c r="X184" s="2972"/>
      <c r="Y184" s="2972"/>
      <c r="Z184" s="2972"/>
      <c r="AA184" s="2972"/>
      <c r="AB184" s="2972"/>
      <c r="AC184" s="2972"/>
      <c r="AD184" s="2972"/>
      <c r="AE184" s="2972"/>
      <c r="AF184" s="2972"/>
      <c r="AG184" s="2972"/>
      <c r="AH184" s="2972"/>
      <c r="AI184" s="2972"/>
      <c r="AJ184" s="297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4" t="s">
        <v>464</v>
      </c>
      <c r="I186" s="2974"/>
      <c r="J186" s="1566"/>
      <c r="K186" s="1566"/>
      <c r="L186" s="1564"/>
      <c r="M186" s="1564"/>
      <c r="N186" s="1564"/>
      <c r="O186" s="1564"/>
      <c r="P186" s="1564"/>
      <c r="Q186" s="1564"/>
      <c r="R186" s="1564"/>
      <c r="S186" s="2971"/>
      <c r="T186" s="2972"/>
      <c r="U186" s="2972"/>
      <c r="V186" s="2972"/>
      <c r="W186" s="2972"/>
      <c r="X186" s="2972"/>
      <c r="Y186" s="2972"/>
      <c r="Z186" s="2972"/>
      <c r="AA186" s="2972"/>
      <c r="AB186" s="2972"/>
      <c r="AC186" s="2972"/>
      <c r="AD186" s="2972"/>
      <c r="AE186" s="2972"/>
      <c r="AF186" s="2972"/>
      <c r="AG186" s="2972"/>
      <c r="AH186" s="2972"/>
      <c r="AI186" s="2972"/>
      <c r="AJ186" s="297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5" t="s">
        <v>2149</v>
      </c>
      <c r="I188" s="2975"/>
      <c r="J188" s="2975"/>
      <c r="K188" s="2975"/>
      <c r="L188" s="2975"/>
      <c r="M188" s="2975"/>
      <c r="N188" s="2975"/>
      <c r="O188" s="2975"/>
      <c r="P188" s="1564"/>
      <c r="Q188" s="1564"/>
      <c r="R188" s="1564"/>
      <c r="S188" s="2971"/>
      <c r="T188" s="2972"/>
      <c r="U188" s="2972"/>
      <c r="V188" s="2972"/>
      <c r="W188" s="2972"/>
      <c r="X188" s="2972"/>
      <c r="Y188" s="2972"/>
      <c r="Z188" s="2972"/>
      <c r="AA188" s="2972"/>
      <c r="AB188" s="2972"/>
      <c r="AC188" s="2972"/>
      <c r="AD188" s="2972"/>
      <c r="AE188" s="2972"/>
      <c r="AF188" s="2972"/>
      <c r="AG188" s="2972"/>
      <c r="AH188" s="2972"/>
      <c r="AI188" s="2972"/>
      <c r="AJ188" s="297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0" t="s">
        <v>2150</v>
      </c>
      <c r="I190" s="2970"/>
      <c r="J190" s="1564"/>
      <c r="K190" s="1564"/>
      <c r="L190" s="1564"/>
      <c r="M190" s="1564"/>
      <c r="N190" s="1564"/>
      <c r="O190" s="1564"/>
      <c r="P190" s="1564"/>
      <c r="Q190" s="1564"/>
      <c r="R190" s="1564"/>
      <c r="S190" s="2971"/>
      <c r="T190" s="2972"/>
      <c r="U190" s="2972"/>
      <c r="V190" s="2972"/>
      <c r="W190" s="2972"/>
      <c r="X190" s="2972"/>
      <c r="Y190" s="2972"/>
      <c r="Z190" s="2972"/>
      <c r="AA190" s="2972"/>
      <c r="AB190" s="2972"/>
      <c r="AC190" s="2972"/>
      <c r="AD190" s="2972"/>
      <c r="AE190" s="2972"/>
      <c r="AF190" s="2972"/>
      <c r="AG190" s="2972"/>
      <c r="AH190" s="2972"/>
      <c r="AI190" s="2972"/>
      <c r="AJ190" s="297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F668" sqref="F668:AE67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8" t="s">
        <v>1559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row>
    <row r="2" spans="1:42" s="927" customFormat="1" ht="12.75" customHeight="1" thickBot="1">
      <c r="A2" s="3229"/>
      <c r="B2" s="3229"/>
      <c r="C2" s="3229"/>
      <c r="D2" s="3229"/>
      <c r="E2" s="3229"/>
      <c r="F2" s="3229"/>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4" t="s">
        <v>1564</v>
      </c>
      <c r="AF7" s="3204"/>
      <c r="AG7" s="3204"/>
      <c r="AH7" s="3204"/>
      <c r="AI7" s="3204"/>
      <c r="AJ7" s="3204"/>
      <c r="AK7" s="3204"/>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3" t="s">
        <v>626</v>
      </c>
      <c r="C12" s="3213"/>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0"/>
      <c r="AH12" s="3230"/>
      <c r="AI12" s="3230"/>
      <c r="AJ12" s="323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3" t="s">
        <v>626</v>
      </c>
      <c r="C15" s="3213"/>
      <c r="D15" s="940"/>
      <c r="E15" s="3232" t="s">
        <v>1567</v>
      </c>
      <c r="F15" s="3233"/>
      <c r="G15" s="3233"/>
      <c r="H15" s="3233"/>
      <c r="I15" s="3233"/>
      <c r="J15" s="3233"/>
      <c r="K15" s="3233"/>
      <c r="L15" s="3233"/>
      <c r="M15" s="3233"/>
      <c r="N15" s="3233"/>
      <c r="O15" s="3233"/>
      <c r="P15" s="3233"/>
      <c r="Q15" s="3233"/>
      <c r="R15" s="3233"/>
      <c r="S15" s="3233"/>
      <c r="T15" s="3233"/>
      <c r="U15" s="3233"/>
      <c r="V15" s="3233"/>
      <c r="W15" s="3233"/>
      <c r="X15" s="3233"/>
      <c r="Y15" s="3233"/>
      <c r="Z15" s="3233"/>
      <c r="AA15" s="3233"/>
      <c r="AB15" s="3233"/>
      <c r="AC15" s="3233"/>
      <c r="AD15" s="3233"/>
      <c r="AE15" s="3233"/>
      <c r="AF15" s="3233"/>
      <c r="AG15" s="3233"/>
      <c r="AH15" s="3233"/>
      <c r="AI15" s="3233"/>
      <c r="AJ15" s="3234"/>
      <c r="AK15" s="933"/>
      <c r="AL15" s="933"/>
      <c r="AM15" s="933"/>
      <c r="AN15" s="929"/>
      <c r="AO15" s="943">
        <f>IF($B24="yes",20,0)</f>
        <v>0</v>
      </c>
      <c r="AP15" s="51"/>
    </row>
    <row r="16" spans="1:42" s="930" customFormat="1" ht="12.75" customHeight="1">
      <c r="A16" s="933"/>
      <c r="B16" s="933"/>
      <c r="C16" s="933"/>
      <c r="D16" s="944"/>
      <c r="E16" s="3235"/>
      <c r="F16" s="3236"/>
      <c r="G16" s="3236"/>
      <c r="H16" s="3236"/>
      <c r="I16" s="3236"/>
      <c r="J16" s="3236"/>
      <c r="K16" s="3236"/>
      <c r="L16" s="3236"/>
      <c r="M16" s="3236"/>
      <c r="N16" s="3236"/>
      <c r="O16" s="3236"/>
      <c r="P16" s="3236"/>
      <c r="Q16" s="3236"/>
      <c r="R16" s="3236"/>
      <c r="S16" s="3236"/>
      <c r="T16" s="3236"/>
      <c r="U16" s="3236"/>
      <c r="V16" s="3236"/>
      <c r="W16" s="3236"/>
      <c r="X16" s="3236"/>
      <c r="Y16" s="3236"/>
      <c r="Z16" s="3236"/>
      <c r="AA16" s="3236"/>
      <c r="AB16" s="3236"/>
      <c r="AC16" s="3236"/>
      <c r="AD16" s="3236"/>
      <c r="AE16" s="3236"/>
      <c r="AF16" s="3236"/>
      <c r="AG16" s="3236"/>
      <c r="AH16" s="3236"/>
      <c r="AI16" s="3236"/>
      <c r="AJ16" s="3237"/>
      <c r="AK16" s="933"/>
      <c r="AL16" s="933"/>
      <c r="AM16" s="933"/>
      <c r="AN16" s="929"/>
      <c r="AO16" s="930">
        <f>IF(SUM(AO12:AO15)&gt;20,20,(SUM(AO12:AO15)))</f>
        <v>0</v>
      </c>
      <c r="AP16" s="930" t="s">
        <v>1568</v>
      </c>
    </row>
    <row r="17" spans="1:42" s="930" customFormat="1" ht="12.75" customHeight="1">
      <c r="A17" s="933"/>
      <c r="B17" s="933"/>
      <c r="C17" s="933"/>
      <c r="D17" s="944"/>
      <c r="E17" s="3235"/>
      <c r="F17" s="3236"/>
      <c r="G17" s="3236"/>
      <c r="H17" s="3236"/>
      <c r="I17" s="3236"/>
      <c r="J17" s="3236"/>
      <c r="K17" s="3236"/>
      <c r="L17" s="3236"/>
      <c r="M17" s="3236"/>
      <c r="N17" s="3236"/>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39"/>
      <c r="F19" s="3240"/>
      <c r="G19" s="3240"/>
      <c r="H19" s="3240"/>
      <c r="I19" s="3240"/>
      <c r="J19" s="3240"/>
      <c r="K19" s="3240"/>
      <c r="L19" s="3240"/>
      <c r="M19" s="3240"/>
      <c r="N19" s="3240"/>
      <c r="O19" s="3240"/>
      <c r="P19" s="3240"/>
      <c r="Q19" s="3240"/>
      <c r="R19" s="3240"/>
      <c r="S19" s="3240"/>
      <c r="T19" s="3240"/>
      <c r="U19" s="3240"/>
      <c r="V19" s="3240"/>
      <c r="W19" s="3240"/>
      <c r="X19" s="3240"/>
      <c r="Y19" s="3240"/>
      <c r="Z19" s="3240"/>
      <c r="AA19" s="3240"/>
      <c r="AB19" s="3240"/>
      <c r="AC19" s="3240"/>
      <c r="AD19" s="3240"/>
      <c r="AE19" s="3240"/>
      <c r="AF19" s="3240"/>
      <c r="AG19" s="3240"/>
      <c r="AH19" s="3240"/>
      <c r="AI19" s="3240"/>
      <c r="AJ19" s="324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3" t="s">
        <v>626</v>
      </c>
      <c r="C21" s="3213"/>
      <c r="D21" s="940"/>
      <c r="E21" s="3242" t="s">
        <v>1570</v>
      </c>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43"/>
      <c r="AF21" s="3243"/>
      <c r="AG21" s="3243"/>
      <c r="AH21" s="3243"/>
      <c r="AI21" s="3243"/>
      <c r="AJ21" s="3244"/>
      <c r="AK21" s="933"/>
      <c r="AL21" s="933"/>
      <c r="AM21" s="933"/>
      <c r="AN21" s="929"/>
      <c r="AO21" s="930">
        <f>SUM(AO20)</f>
        <v>0</v>
      </c>
      <c r="AP21" s="930" t="s">
        <v>1568</v>
      </c>
    </row>
    <row r="22" spans="1:42" s="930" customFormat="1" ht="12.75" customHeight="1">
      <c r="A22" s="933"/>
      <c r="B22" s="933"/>
      <c r="C22" s="933"/>
      <c r="D22" s="943"/>
      <c r="E22" s="3245"/>
      <c r="F22" s="3246"/>
      <c r="G22" s="3246"/>
      <c r="H22" s="3246"/>
      <c r="I22" s="3246"/>
      <c r="J22" s="3246"/>
      <c r="K22" s="3246"/>
      <c r="L22" s="3246"/>
      <c r="M22" s="3246"/>
      <c r="N22" s="3246"/>
      <c r="O22" s="3246"/>
      <c r="P22" s="3246"/>
      <c r="Q22" s="3246"/>
      <c r="R22" s="3246"/>
      <c r="S22" s="3246"/>
      <c r="T22" s="3246"/>
      <c r="U22" s="3246"/>
      <c r="V22" s="3246"/>
      <c r="W22" s="3246"/>
      <c r="X22" s="3246"/>
      <c r="Y22" s="3246"/>
      <c r="Z22" s="3246"/>
      <c r="AA22" s="3246"/>
      <c r="AB22" s="3246"/>
      <c r="AC22" s="3246"/>
      <c r="AD22" s="3246"/>
      <c r="AE22" s="3246"/>
      <c r="AF22" s="3246"/>
      <c r="AG22" s="3246"/>
      <c r="AH22" s="3246"/>
      <c r="AI22" s="3246"/>
      <c r="AJ22" s="324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3" t="s">
        <v>626</v>
      </c>
      <c r="C24" s="3213"/>
      <c r="D24" s="940"/>
      <c r="E24" s="3144" t="s">
        <v>1571</v>
      </c>
      <c r="F24" s="3145"/>
      <c r="G24" s="3145"/>
      <c r="H24" s="3145"/>
      <c r="I24" s="3145"/>
      <c r="J24" s="3145"/>
      <c r="K24" s="3145"/>
      <c r="L24" s="3145"/>
      <c r="M24" s="3145"/>
      <c r="N24" s="3145"/>
      <c r="O24" s="3145"/>
      <c r="P24" s="3145"/>
      <c r="Q24" s="3145"/>
      <c r="R24" s="3145"/>
      <c r="S24" s="3145"/>
      <c r="T24" s="3145"/>
      <c r="U24" s="3145"/>
      <c r="V24" s="3145"/>
      <c r="W24" s="3145"/>
      <c r="X24" s="3145"/>
      <c r="Y24" s="3145"/>
      <c r="Z24" s="3145"/>
      <c r="AA24" s="3145"/>
      <c r="AB24" s="3145"/>
      <c r="AC24" s="3145"/>
      <c r="AD24" s="3145"/>
      <c r="AE24" s="3145"/>
      <c r="AF24" s="3145"/>
      <c r="AG24" s="3145"/>
      <c r="AH24" s="3145"/>
      <c r="AI24" s="3145"/>
      <c r="AJ24" s="3146"/>
      <c r="AK24" s="933"/>
      <c r="AL24" s="933"/>
      <c r="AM24" s="933"/>
      <c r="AN24" s="929"/>
      <c r="AO24" s="943">
        <f>IF($B39="yes",6,0)</f>
        <v>0</v>
      </c>
    </row>
    <row r="25" spans="1:42" s="930" customFormat="1" ht="12.75" customHeight="1">
      <c r="A25" s="933"/>
      <c r="B25" s="933"/>
      <c r="C25" s="933"/>
      <c r="D25" s="943"/>
      <c r="E25" s="3214"/>
      <c r="F25" s="3215"/>
      <c r="G25" s="3215"/>
      <c r="H25" s="3215"/>
      <c r="I25" s="3215"/>
      <c r="J25" s="3215"/>
      <c r="K25" s="3215"/>
      <c r="L25" s="3215"/>
      <c r="M25" s="3215"/>
      <c r="N25" s="3215"/>
      <c r="O25" s="3215"/>
      <c r="P25" s="3215"/>
      <c r="Q25" s="3215"/>
      <c r="R25" s="3215"/>
      <c r="S25" s="3215"/>
      <c r="T25" s="3215"/>
      <c r="U25" s="3215"/>
      <c r="V25" s="3215"/>
      <c r="W25" s="3215"/>
      <c r="X25" s="3215"/>
      <c r="Y25" s="3215"/>
      <c r="Z25" s="3215"/>
      <c r="AA25" s="3215"/>
      <c r="AB25" s="3215"/>
      <c r="AC25" s="3215"/>
      <c r="AD25" s="3215"/>
      <c r="AE25" s="3215"/>
      <c r="AF25" s="3215"/>
      <c r="AG25" s="3215"/>
      <c r="AH25" s="3215"/>
      <c r="AI25" s="3215"/>
      <c r="AJ25" s="321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3" t="s">
        <v>626</v>
      </c>
      <c r="C29" s="3213"/>
      <c r="D29" s="940"/>
      <c r="E29" s="3144" t="s">
        <v>1573</v>
      </c>
      <c r="F29" s="3145"/>
      <c r="G29" s="3145"/>
      <c r="H29" s="3145"/>
      <c r="I29" s="3145"/>
      <c r="J29" s="3145"/>
      <c r="K29" s="3145"/>
      <c r="L29" s="3145"/>
      <c r="M29" s="3145"/>
      <c r="N29" s="3145"/>
      <c r="O29" s="3145"/>
      <c r="P29" s="3145"/>
      <c r="Q29" s="3145"/>
      <c r="R29" s="3145"/>
      <c r="S29" s="3145"/>
      <c r="T29" s="3145"/>
      <c r="U29" s="3145"/>
      <c r="V29" s="3145"/>
      <c r="W29" s="3145"/>
      <c r="X29" s="3145"/>
      <c r="Y29" s="3145"/>
      <c r="Z29" s="3145"/>
      <c r="AA29" s="3145"/>
      <c r="AB29" s="3145"/>
      <c r="AC29" s="3145"/>
      <c r="AD29" s="3145"/>
      <c r="AE29" s="3145"/>
      <c r="AF29" s="3145"/>
      <c r="AG29" s="3145"/>
      <c r="AH29" s="3145"/>
      <c r="AI29" s="3145"/>
      <c r="AJ29" s="3146"/>
      <c r="AK29" s="933"/>
      <c r="AL29" s="933"/>
      <c r="AM29" s="933"/>
      <c r="AN29" s="929"/>
      <c r="AO29" s="943">
        <f>IF($B49="yes",6,0)</f>
        <v>0</v>
      </c>
    </row>
    <row r="30" spans="1:42" s="930" customFormat="1" ht="12.75" customHeight="1">
      <c r="A30" s="933"/>
      <c r="B30" s="933"/>
      <c r="C30" s="933"/>
      <c r="E30" s="3147"/>
      <c r="F30" s="3148"/>
      <c r="G30" s="3148"/>
      <c r="H30" s="3148"/>
      <c r="I30" s="3148"/>
      <c r="J30" s="3148"/>
      <c r="K30" s="3148"/>
      <c r="L30" s="3148"/>
      <c r="M30" s="3148"/>
      <c r="N30" s="3148"/>
      <c r="O30" s="3148"/>
      <c r="P30" s="3148"/>
      <c r="Q30" s="3148"/>
      <c r="R30" s="3148"/>
      <c r="S30" s="3148"/>
      <c r="T30" s="3148"/>
      <c r="U30" s="3148"/>
      <c r="V30" s="3148"/>
      <c r="W30" s="3148"/>
      <c r="X30" s="3148"/>
      <c r="Y30" s="3148"/>
      <c r="Z30" s="3148"/>
      <c r="AA30" s="3148"/>
      <c r="AB30" s="3148"/>
      <c r="AC30" s="3148"/>
      <c r="AD30" s="3148"/>
      <c r="AE30" s="3148"/>
      <c r="AF30" s="3148"/>
      <c r="AG30" s="3148"/>
      <c r="AH30" s="3148"/>
      <c r="AI30" s="3148"/>
      <c r="AJ30" s="3149"/>
      <c r="AK30" s="933"/>
      <c r="AL30" s="933"/>
      <c r="AM30" s="933"/>
      <c r="AN30" s="929"/>
      <c r="AO30" s="930">
        <f>IF(SUM(AO23:AO29)&gt;6,6,(SUM(AO23:AO29)))</f>
        <v>0</v>
      </c>
      <c r="AP30" s="930" t="s">
        <v>1568</v>
      </c>
    </row>
    <row r="31" spans="1:42" s="930" customFormat="1" ht="12.75" customHeight="1">
      <c r="A31" s="933"/>
      <c r="B31" s="933"/>
      <c r="C31" s="933"/>
      <c r="E31" s="3214"/>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38" t="s">
        <v>2400</v>
      </c>
      <c r="C34" s="3238"/>
      <c r="D34" s="3238"/>
      <c r="E34" s="3238"/>
      <c r="F34" s="3238"/>
      <c r="G34" s="3238"/>
      <c r="H34" s="3238"/>
      <c r="I34" s="3238"/>
      <c r="J34" s="3238"/>
      <c r="K34" s="3238"/>
      <c r="L34" s="3238"/>
      <c r="M34" s="3238"/>
      <c r="N34" s="3238"/>
      <c r="O34" s="3238"/>
      <c r="P34" s="3238"/>
      <c r="Q34" s="3238"/>
      <c r="R34" s="3238"/>
      <c r="S34" s="3238"/>
      <c r="T34" s="3238"/>
      <c r="U34" s="3238"/>
      <c r="V34" s="3238"/>
      <c r="W34" s="3238"/>
      <c r="X34" s="3238"/>
      <c r="Y34" s="3238"/>
      <c r="Z34" s="3238"/>
      <c r="AA34" s="3238"/>
      <c r="AB34" s="3238"/>
      <c r="AC34" s="3238"/>
      <c r="AD34" s="3238"/>
      <c r="AE34" s="3238"/>
      <c r="AF34" s="3238"/>
      <c r="AG34" s="3238"/>
      <c r="AH34" s="3238"/>
      <c r="AI34" s="3238"/>
      <c r="AJ34" s="3238"/>
      <c r="AK34" s="3238"/>
      <c r="AL34" s="933"/>
      <c r="AM34" s="933"/>
      <c r="AN34" s="929"/>
    </row>
    <row r="35" spans="1:41" s="930" customFormat="1" ht="12.75" customHeight="1">
      <c r="A35" s="933"/>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238"/>
      <c r="AG35" s="3238"/>
      <c r="AH35" s="3238"/>
      <c r="AI35" s="3238"/>
      <c r="AJ35" s="3238"/>
      <c r="AK35" s="323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3" t="s">
        <v>626</v>
      </c>
      <c r="C37" s="3213"/>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3" t="s">
        <v>626</v>
      </c>
      <c r="C39" s="3213"/>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3" t="s">
        <v>626</v>
      </c>
      <c r="C41" s="3213"/>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3" t="s">
        <v>626</v>
      </c>
      <c r="C43" s="3213"/>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3" t="s">
        <v>626</v>
      </c>
      <c r="C45" s="3213"/>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3" t="s">
        <v>626</v>
      </c>
      <c r="C47" s="3213"/>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3" t="s">
        <v>626</v>
      </c>
      <c r="C49" s="3213"/>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88">
        <f>AO32</f>
        <v>0</v>
      </c>
      <c r="AL51" s="3189"/>
      <c r="AM51" s="319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4" t="s">
        <v>1585</v>
      </c>
      <c r="AF54" s="3204"/>
      <c r="AG54" s="3204"/>
      <c r="AH54" s="3204"/>
      <c r="AI54" s="3204"/>
      <c r="AJ54" s="3204"/>
      <c r="AK54" s="3204"/>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3" t="s">
        <v>578</v>
      </c>
      <c r="C57" s="3213"/>
      <c r="D57" s="940" t="s">
        <v>1586</v>
      </c>
      <c r="E57" s="3232" t="s">
        <v>2239</v>
      </c>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4"/>
      <c r="AK57" s="936"/>
      <c r="AL57" s="933"/>
      <c r="AM57" s="933"/>
      <c r="AN57" s="929"/>
      <c r="AO57" s="943">
        <f>IF($B57="yes",10,0)</f>
        <v>10</v>
      </c>
    </row>
    <row r="58" spans="1:50" s="930" customFormat="1" ht="12.75" customHeight="1">
      <c r="A58" s="931"/>
      <c r="B58" s="933"/>
      <c r="C58" s="933"/>
      <c r="D58" s="944"/>
      <c r="E58" s="3235"/>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7"/>
      <c r="AK58" s="936"/>
      <c r="AL58" s="933"/>
      <c r="AM58" s="933"/>
      <c r="AN58" s="929"/>
      <c r="AO58" s="943">
        <f>IF($B62="yes",10,0)</f>
        <v>0</v>
      </c>
    </row>
    <row r="59" spans="1:50" s="930" customFormat="1" ht="12.75" customHeight="1">
      <c r="A59" s="931"/>
      <c r="B59" s="933"/>
      <c r="C59" s="933"/>
      <c r="D59" s="944"/>
      <c r="E59" s="3235"/>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7"/>
      <c r="AK59" s="936"/>
      <c r="AL59" s="933"/>
      <c r="AM59" s="933"/>
      <c r="AN59" s="929"/>
      <c r="AO59" s="943">
        <f>IF($B69="yes",10,0)</f>
        <v>0</v>
      </c>
    </row>
    <row r="60" spans="1:50" s="930" customFormat="1" ht="12.75" customHeight="1">
      <c r="A60" s="931"/>
      <c r="B60" s="933"/>
      <c r="C60" s="933"/>
      <c r="D60" s="944"/>
      <c r="E60" s="3248"/>
      <c r="F60" s="3249"/>
      <c r="G60" s="3249"/>
      <c r="H60" s="3249"/>
      <c r="I60" s="3249"/>
      <c r="J60" s="3249"/>
      <c r="K60" s="3249"/>
      <c r="L60" s="3249"/>
      <c r="M60" s="3249"/>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50"/>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3" t="s">
        <v>626</v>
      </c>
      <c r="C62" s="3213"/>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17" t="s">
        <v>626</v>
      </c>
      <c r="F63" s="3213"/>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1" t="s">
        <v>626</v>
      </c>
      <c r="F64" s="3212"/>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1" t="s">
        <v>626</v>
      </c>
      <c r="F65" s="3212"/>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17" t="s">
        <v>626</v>
      </c>
      <c r="F67" s="3213"/>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3" t="s">
        <v>626</v>
      </c>
      <c r="C69" s="3213"/>
      <c r="D69" s="940" t="s">
        <v>1591</v>
      </c>
      <c r="E69" s="3144" t="s">
        <v>2240</v>
      </c>
      <c r="F69" s="3145"/>
      <c r="G69" s="3145"/>
      <c r="H69" s="3145"/>
      <c r="I69" s="3145"/>
      <c r="J69" s="3145"/>
      <c r="K69" s="3145"/>
      <c r="L69" s="3145"/>
      <c r="M69" s="3145"/>
      <c r="N69" s="3145"/>
      <c r="O69" s="3145"/>
      <c r="P69" s="3145"/>
      <c r="Q69" s="3145"/>
      <c r="R69" s="3145"/>
      <c r="S69" s="3145"/>
      <c r="T69" s="3145"/>
      <c r="U69" s="3145"/>
      <c r="V69" s="3145"/>
      <c r="W69" s="3145"/>
      <c r="X69" s="3145"/>
      <c r="Y69" s="3145"/>
      <c r="Z69" s="3145"/>
      <c r="AA69" s="3145"/>
      <c r="AB69" s="3145"/>
      <c r="AC69" s="3145"/>
      <c r="AD69" s="3145"/>
      <c r="AE69" s="3145"/>
      <c r="AF69" s="3145"/>
      <c r="AG69" s="3145"/>
      <c r="AH69" s="3145"/>
      <c r="AI69" s="3145"/>
      <c r="AJ69" s="3146"/>
      <c r="AK69" s="936"/>
      <c r="AL69" s="933"/>
      <c r="AM69" s="933"/>
      <c r="AN69" s="929"/>
    </row>
    <row r="70" spans="1:40" s="930" customFormat="1" ht="12.75" customHeight="1">
      <c r="A70" s="931"/>
      <c r="B70" s="933"/>
      <c r="C70" s="933"/>
      <c r="D70" s="943"/>
      <c r="E70" s="3214"/>
      <c r="F70" s="3215"/>
      <c r="G70" s="3215"/>
      <c r="H70" s="3215"/>
      <c r="I70" s="3215"/>
      <c r="J70" s="3215"/>
      <c r="K70" s="3215"/>
      <c r="L70" s="3215"/>
      <c r="M70" s="3215"/>
      <c r="N70" s="3215"/>
      <c r="O70" s="3215"/>
      <c r="P70" s="3215"/>
      <c r="Q70" s="3215"/>
      <c r="R70" s="3215"/>
      <c r="S70" s="3215"/>
      <c r="T70" s="3215"/>
      <c r="U70" s="3215"/>
      <c r="V70" s="3215"/>
      <c r="W70" s="3215"/>
      <c r="X70" s="3215"/>
      <c r="Y70" s="3215"/>
      <c r="Z70" s="3215"/>
      <c r="AA70" s="3215"/>
      <c r="AB70" s="3215"/>
      <c r="AC70" s="3215"/>
      <c r="AD70" s="3215"/>
      <c r="AE70" s="3215"/>
      <c r="AF70" s="3215"/>
      <c r="AG70" s="3215"/>
      <c r="AH70" s="3215"/>
      <c r="AI70" s="3215"/>
      <c r="AJ70" s="321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88">
        <f>IF(AK51&gt;0,0,AO60)</f>
        <v>10</v>
      </c>
      <c r="AL72" s="3189"/>
      <c r="AM72" s="319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4" t="s">
        <v>1564</v>
      </c>
      <c r="AF75" s="3204"/>
      <c r="AG75" s="3204"/>
      <c r="AH75" s="3204"/>
      <c r="AI75" s="3204"/>
      <c r="AJ75" s="3204"/>
      <c r="AK75" s="3204"/>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3" t="s">
        <v>626</v>
      </c>
      <c r="C78" s="3213"/>
      <c r="D78" s="940" t="s">
        <v>1586</v>
      </c>
      <c r="E78" s="3220" t="s">
        <v>1596</v>
      </c>
      <c r="F78" s="3221"/>
      <c r="G78" s="3221"/>
      <c r="H78" s="3221"/>
      <c r="I78" s="3221"/>
      <c r="J78" s="3221"/>
      <c r="K78" s="3221"/>
      <c r="L78" s="3221"/>
      <c r="M78" s="3221"/>
      <c r="N78" s="3221"/>
      <c r="O78" s="3221"/>
      <c r="P78" s="3221"/>
      <c r="Q78" s="3221"/>
      <c r="R78" s="3221"/>
      <c r="S78" s="3221"/>
      <c r="T78" s="3221"/>
      <c r="U78" s="3221"/>
      <c r="V78" s="3221"/>
      <c r="W78" s="3221"/>
      <c r="X78" s="3221"/>
      <c r="Y78" s="3221"/>
      <c r="Z78" s="3221"/>
      <c r="AA78" s="3221"/>
      <c r="AB78" s="3221"/>
      <c r="AC78" s="3221"/>
      <c r="AD78" s="3221"/>
      <c r="AE78" s="3221"/>
      <c r="AF78" s="3221"/>
      <c r="AG78" s="3221"/>
      <c r="AH78" s="3221"/>
      <c r="AI78" s="3221"/>
      <c r="AJ78" s="3222"/>
      <c r="AK78" s="936"/>
      <c r="AL78" s="933"/>
      <c r="AM78" s="933"/>
      <c r="AN78" s="929"/>
    </row>
    <row r="79" spans="1:40" s="930" customFormat="1" ht="12.75" customHeight="1">
      <c r="A79" s="931"/>
      <c r="B79" s="932"/>
      <c r="C79" s="932"/>
      <c r="D79" s="932"/>
      <c r="E79" s="3223"/>
      <c r="F79" s="3224"/>
      <c r="G79" s="3224"/>
      <c r="H79" s="3224"/>
      <c r="I79" s="3224"/>
      <c r="J79" s="3224"/>
      <c r="K79" s="3224"/>
      <c r="L79" s="3224"/>
      <c r="M79" s="3224"/>
      <c r="N79" s="3224"/>
      <c r="O79" s="3224"/>
      <c r="P79" s="3224"/>
      <c r="Q79" s="3224"/>
      <c r="R79" s="3224"/>
      <c r="S79" s="3224"/>
      <c r="T79" s="3224"/>
      <c r="U79" s="3224"/>
      <c r="V79" s="3224"/>
      <c r="W79" s="3224"/>
      <c r="X79" s="3224"/>
      <c r="Y79" s="3224"/>
      <c r="Z79" s="3224"/>
      <c r="AA79" s="3224"/>
      <c r="AB79" s="3224"/>
      <c r="AC79" s="3224"/>
      <c r="AD79" s="3224"/>
      <c r="AE79" s="3224"/>
      <c r="AF79" s="3224"/>
      <c r="AG79" s="3224"/>
      <c r="AH79" s="3224"/>
      <c r="AI79" s="3224"/>
      <c r="AJ79" s="322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2">
        <f>Application!AH753</f>
        <v>0.41194029850746267</v>
      </c>
      <c r="F81" s="3203"/>
      <c r="G81" s="3203"/>
      <c r="H81" s="320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26">
        <f>0.6-ROUNDUP(E81,2)</f>
        <v>0.18</v>
      </c>
      <c r="F82" s="3227"/>
      <c r="G82" s="3227"/>
      <c r="H82" s="3227"/>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18">
        <f>IF(E82*200&gt;20,20,E82*200)</f>
        <v>20</v>
      </c>
      <c r="F83" s="3219"/>
      <c r="G83" s="3219"/>
      <c r="H83" s="3219"/>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3" t="s">
        <v>578</v>
      </c>
      <c r="C86" s="3213"/>
      <c r="D86" s="940" t="s">
        <v>1588</v>
      </c>
      <c r="E86" s="3220" t="s">
        <v>2224</v>
      </c>
      <c r="F86" s="3221"/>
      <c r="G86" s="3221"/>
      <c r="H86" s="3221"/>
      <c r="I86" s="3221"/>
      <c r="J86" s="3221"/>
      <c r="K86" s="3221"/>
      <c r="L86" s="3221"/>
      <c r="M86" s="3221"/>
      <c r="N86" s="3221"/>
      <c r="O86" s="3221"/>
      <c r="P86" s="3221"/>
      <c r="Q86" s="3221"/>
      <c r="R86" s="3221"/>
      <c r="S86" s="3221"/>
      <c r="T86" s="3221"/>
      <c r="U86" s="3221"/>
      <c r="V86" s="3221"/>
      <c r="W86" s="3221"/>
      <c r="X86" s="3221"/>
      <c r="Y86" s="3221"/>
      <c r="Z86" s="3221"/>
      <c r="AA86" s="3221"/>
      <c r="AB86" s="3221"/>
      <c r="AC86" s="3221"/>
      <c r="AD86" s="3221"/>
      <c r="AE86" s="3221"/>
      <c r="AF86" s="3221"/>
      <c r="AG86" s="3221"/>
      <c r="AH86" s="3221"/>
      <c r="AI86" s="3221"/>
      <c r="AJ86" s="3222"/>
      <c r="AK86" s="936"/>
      <c r="AL86" s="933"/>
      <c r="AM86" s="933"/>
      <c r="AN86" s="929"/>
    </row>
    <row r="87" spans="1:47" s="930" customFormat="1" ht="12.75" customHeight="1">
      <c r="A87" s="931"/>
      <c r="B87" s="932"/>
      <c r="C87" s="932"/>
      <c r="D87" s="932"/>
      <c r="E87" s="3223"/>
      <c r="F87" s="3224"/>
      <c r="G87" s="3224"/>
      <c r="H87" s="3224"/>
      <c r="I87" s="3224"/>
      <c r="J87" s="3224"/>
      <c r="K87" s="3224"/>
      <c r="L87" s="3224"/>
      <c r="M87" s="3224"/>
      <c r="N87" s="3224"/>
      <c r="O87" s="3224"/>
      <c r="P87" s="3224"/>
      <c r="Q87" s="3224"/>
      <c r="R87" s="3224"/>
      <c r="S87" s="3224"/>
      <c r="T87" s="3224"/>
      <c r="U87" s="3224"/>
      <c r="V87" s="3224"/>
      <c r="W87" s="3224"/>
      <c r="X87" s="3224"/>
      <c r="Y87" s="3224"/>
      <c r="Z87" s="3224"/>
      <c r="AA87" s="3224"/>
      <c r="AB87" s="3224"/>
      <c r="AC87" s="3224"/>
      <c r="AD87" s="3224"/>
      <c r="AE87" s="3224"/>
      <c r="AF87" s="3224"/>
      <c r="AG87" s="3224"/>
      <c r="AH87" s="3224"/>
      <c r="AI87" s="3224"/>
      <c r="AJ87" s="3225"/>
      <c r="AK87" s="936"/>
      <c r="AL87" s="933"/>
      <c r="AM87" s="933"/>
      <c r="AN87" s="929"/>
    </row>
    <row r="88" spans="1:47" s="930" customFormat="1" ht="12.75" customHeight="1">
      <c r="A88" s="931"/>
      <c r="B88" s="932"/>
      <c r="C88" s="932"/>
      <c r="D88" s="932"/>
      <c r="E88" s="3223"/>
      <c r="F88" s="3224"/>
      <c r="G88" s="3224"/>
      <c r="H88" s="3224"/>
      <c r="I88" s="3224"/>
      <c r="J88" s="3224"/>
      <c r="K88" s="3224"/>
      <c r="L88" s="3224"/>
      <c r="M88" s="3224"/>
      <c r="N88" s="3224"/>
      <c r="O88" s="3224"/>
      <c r="P88" s="3224"/>
      <c r="Q88" s="3224"/>
      <c r="R88" s="3224"/>
      <c r="S88" s="3224"/>
      <c r="T88" s="3224"/>
      <c r="U88" s="3224"/>
      <c r="V88" s="3224"/>
      <c r="W88" s="3224"/>
      <c r="X88" s="3224"/>
      <c r="Y88" s="3224"/>
      <c r="Z88" s="3224"/>
      <c r="AA88" s="3224"/>
      <c r="AB88" s="3224"/>
      <c r="AC88" s="3224"/>
      <c r="AD88" s="3224"/>
      <c r="AE88" s="3224"/>
      <c r="AF88" s="3224"/>
      <c r="AG88" s="3224"/>
      <c r="AH88" s="3224"/>
      <c r="AI88" s="3224"/>
      <c r="AJ88" s="3225"/>
      <c r="AK88" s="936"/>
      <c r="AL88" s="933"/>
      <c r="AM88" s="933"/>
      <c r="AN88" s="929"/>
    </row>
    <row r="89" spans="1:47" s="930" customFormat="1" ht="12.75" customHeight="1">
      <c r="A89" s="931"/>
      <c r="B89" s="932"/>
      <c r="C89" s="932"/>
      <c r="D89" s="932"/>
      <c r="E89" s="3223"/>
      <c r="F89" s="3224"/>
      <c r="G89" s="3224"/>
      <c r="H89" s="3224"/>
      <c r="I89" s="3224"/>
      <c r="J89" s="3224"/>
      <c r="K89" s="3224"/>
      <c r="L89" s="3224"/>
      <c r="M89" s="3224"/>
      <c r="N89" s="3224"/>
      <c r="O89" s="3224"/>
      <c r="P89" s="3224"/>
      <c r="Q89" s="3224"/>
      <c r="R89" s="3224"/>
      <c r="S89" s="3224"/>
      <c r="T89" s="3224"/>
      <c r="U89" s="3224"/>
      <c r="V89" s="3224"/>
      <c r="W89" s="3224"/>
      <c r="X89" s="3224"/>
      <c r="Y89" s="3224"/>
      <c r="Z89" s="3224"/>
      <c r="AA89" s="3224"/>
      <c r="AB89" s="3224"/>
      <c r="AC89" s="3224"/>
      <c r="AD89" s="3224"/>
      <c r="AE89" s="3224"/>
      <c r="AF89" s="3224"/>
      <c r="AG89" s="3224"/>
      <c r="AH89" s="3224"/>
      <c r="AI89" s="3224"/>
      <c r="AJ89" s="322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2">
        <f>Application!AH753</f>
        <v>0.41194029850746267</v>
      </c>
      <c r="F91" s="3203"/>
      <c r="G91" s="3203"/>
      <c r="H91" s="320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2">
        <f ca="1">SUMIF(Application!AH728:AL752,0.2,Application!G728:J752)/Application!G753+SUMIF(Application!AH728:AL752,0.25,Application!G728:J752)/Application!G753+SUMIF(Application!AH728:AL752,0.3,Application!G728:J752)/Application!G753</f>
        <v>0.50746268656716409</v>
      </c>
      <c r="F92" s="3203"/>
      <c r="G92" s="3203"/>
      <c r="H92" s="320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2">
        <f ca="1">SUMIF(Application!AH728:AL752,0.35,Application!G728:J752)/Application!G753+SUMIF(Application!AH728:AL752,0.4,Application!G728:J752)/Application!G753+SUMIF(Application!AH728:AL752,0.45,Application!G728:J752)/Application!G753+SUMIF(Application!AH728:AL752,0.5,Application!G728:J752)/Application!G753</f>
        <v>0.14925373134328357</v>
      </c>
      <c r="F93" s="3203"/>
      <c r="G93" s="3203"/>
      <c r="H93" s="320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05">
        <f ca="1">IF(AND(E91&lt;=0.6,E92&gt;=0.1,OR(E93&gt;=0.1,E92=1)),20,0)</f>
        <v>20</v>
      </c>
      <c r="F94" s="3206"/>
      <c r="G94" s="3206"/>
      <c r="H94" s="3206"/>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88">
        <f ca="1">MAX(AP83,AP94)</f>
        <v>20</v>
      </c>
      <c r="AL97" s="3189"/>
      <c r="AM97" s="319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4" t="s">
        <v>1585</v>
      </c>
      <c r="AF100" s="3204"/>
      <c r="AG100" s="3204"/>
      <c r="AH100" s="3204"/>
      <c r="AI100" s="3204"/>
      <c r="AJ100" s="3204"/>
      <c r="AK100" s="3204"/>
      <c r="AL100" s="933"/>
      <c r="AM100" s="933"/>
      <c r="AN100" s="929"/>
      <c r="AO100" s="930" t="str">
        <f>Application!B728</f>
        <v>SRO/Studio</v>
      </c>
      <c r="AQ100" s="930">
        <f>Application!O728</f>
        <v>250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503</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275</v>
      </c>
    </row>
    <row r="103" spans="1:49" s="930" customFormat="1" ht="12.75" customHeight="1">
      <c r="A103" s="933"/>
      <c r="B103" s="3213" t="s">
        <v>578</v>
      </c>
      <c r="C103" s="3213"/>
      <c r="D103" s="940" t="s">
        <v>1586</v>
      </c>
      <c r="E103" s="3220" t="s">
        <v>2386</v>
      </c>
      <c r="F103" s="3221"/>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1"/>
      <c r="AJ103" s="3222"/>
      <c r="AK103" s="933"/>
      <c r="AL103" s="933"/>
      <c r="AM103" s="933"/>
      <c r="AN103" s="929"/>
      <c r="AO103" s="930" t="str">
        <f>Application!B731</f>
        <v>1 Bedroom</v>
      </c>
      <c r="AQ103" s="930">
        <f>Application!O731</f>
        <v>540</v>
      </c>
      <c r="AU103" s="930" t="s">
        <v>2364</v>
      </c>
      <c r="AV103" s="1765" t="s">
        <v>2365</v>
      </c>
      <c r="AW103" s="930" t="s">
        <v>2366</v>
      </c>
    </row>
    <row r="104" spans="1:49" s="930" customFormat="1" ht="12.75" customHeight="1">
      <c r="A104" s="933"/>
      <c r="B104" s="932"/>
      <c r="C104" s="932"/>
      <c r="D104" s="932"/>
      <c r="E104" s="3223"/>
      <c r="F104" s="3224"/>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4"/>
      <c r="AJ104" s="3225"/>
      <c r="AK104" s="933"/>
      <c r="AL104" s="933"/>
      <c r="AM104" s="933"/>
      <c r="AN104" s="929"/>
      <c r="AO104" s="930" t="str">
        <f>Application!B732</f>
        <v>1 Bedroom</v>
      </c>
      <c r="AQ104" s="930">
        <f>Application!O732</f>
        <v>723</v>
      </c>
      <c r="AU104" s="1768" t="str">
        <f>E112</f>
        <v>Studio/SRO</v>
      </c>
      <c r="AV104" s="930">
        <f t="array" ref="AV104">SUM(IF(Application!B728:F752="SRO/Studio",Application!G728:J752))</f>
        <v>18</v>
      </c>
      <c r="AW104" s="1803">
        <f>AV104/AV110</f>
        <v>0.26865671641791045</v>
      </c>
    </row>
    <row r="105" spans="1:49" s="930" customFormat="1" ht="12.75" customHeight="1">
      <c r="A105" s="933"/>
      <c r="B105" s="932"/>
      <c r="C105" s="932"/>
      <c r="D105" s="932"/>
      <c r="E105" s="3223"/>
      <c r="F105" s="3224"/>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4"/>
      <c r="AJ105" s="3225"/>
      <c r="AK105" s="933"/>
      <c r="AL105" s="933"/>
      <c r="AM105" s="933"/>
      <c r="AN105" s="929"/>
      <c r="AO105" s="930" t="str">
        <f>Application!B733</f>
        <v>1 Bedroom</v>
      </c>
      <c r="AQ105" s="930">
        <f>Application!O733</f>
        <v>907</v>
      </c>
      <c r="AU105" s="1768" t="str">
        <f>J112</f>
        <v>1-bedroom</v>
      </c>
      <c r="AV105" s="930">
        <f t="array" ref="AV105">SUM(IF(Application!B728:F752="1 Bedroom",Application!G728:J752))</f>
        <v>24</v>
      </c>
      <c r="AW105" s="1803">
        <f>AV105/AV110</f>
        <v>0.35820895522388058</v>
      </c>
    </row>
    <row r="106" spans="1:49" s="930" customFormat="1" ht="12.75" customHeight="1">
      <c r="A106" s="933"/>
      <c r="B106" s="932"/>
      <c r="C106" s="932"/>
      <c r="D106" s="932"/>
      <c r="E106" s="3223"/>
      <c r="F106" s="3224"/>
      <c r="G106" s="3224"/>
      <c r="H106" s="3224"/>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24"/>
      <c r="AD106" s="3224"/>
      <c r="AE106" s="3224"/>
      <c r="AF106" s="3224"/>
      <c r="AG106" s="3224"/>
      <c r="AH106" s="3224"/>
      <c r="AI106" s="3224"/>
      <c r="AJ106" s="3225"/>
      <c r="AK106" s="933"/>
      <c r="AL106" s="933"/>
      <c r="AM106" s="933"/>
      <c r="AN106" s="929"/>
      <c r="AO106" s="930" t="str">
        <f>Application!B734</f>
        <v>1 Bedroom</v>
      </c>
      <c r="AQ106" s="930">
        <f>Application!O734</f>
        <v>1090</v>
      </c>
      <c r="AU106" s="1768" t="str">
        <f>O112</f>
        <v>2-bedroom</v>
      </c>
      <c r="AV106" s="930">
        <f t="array" ref="AV106">SUM(IF(Application!B728:F752="2 Bedrooms",Application!G728:J752))</f>
        <v>25</v>
      </c>
      <c r="AW106" s="1803">
        <f>AV106/AV110</f>
        <v>0.37313432835820898</v>
      </c>
    </row>
    <row r="107" spans="1:49" s="930" customFormat="1" ht="12.75" customHeight="1">
      <c r="A107" s="933"/>
      <c r="B107" s="932"/>
      <c r="C107" s="932"/>
      <c r="D107" s="932"/>
      <c r="E107" s="3223"/>
      <c r="F107" s="3224"/>
      <c r="G107" s="3224"/>
      <c r="H107" s="3224"/>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24"/>
      <c r="AD107" s="3224"/>
      <c r="AE107" s="3224"/>
      <c r="AF107" s="3224"/>
      <c r="AG107" s="3224"/>
      <c r="AH107" s="3224"/>
      <c r="AI107" s="3224"/>
      <c r="AJ107" s="3225"/>
      <c r="AK107" s="933"/>
      <c r="AL107" s="933"/>
      <c r="AM107" s="933"/>
      <c r="AN107" s="929"/>
      <c r="AO107" s="930" t="str">
        <f>Application!B735</f>
        <v>2 Bedrooms</v>
      </c>
      <c r="AQ107" s="930">
        <f>Application!O735</f>
        <v>300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23"/>
      <c r="F108" s="3224"/>
      <c r="G108" s="3224"/>
      <c r="H108" s="3224"/>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24"/>
      <c r="AD108" s="3224"/>
      <c r="AE108" s="3224"/>
      <c r="AF108" s="3224"/>
      <c r="AG108" s="3224"/>
      <c r="AH108" s="3224"/>
      <c r="AI108" s="3224"/>
      <c r="AJ108" s="3225"/>
      <c r="AK108" s="933"/>
      <c r="AL108" s="933"/>
      <c r="AM108" s="933"/>
      <c r="AN108" s="929"/>
      <c r="AO108" s="930" t="str">
        <f>Application!B736</f>
        <v>2 Bedrooms</v>
      </c>
      <c r="AQ108" s="930">
        <f>Application!O736</f>
        <v>1091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3"/>
      <c r="F109" s="3224"/>
      <c r="G109" s="3224"/>
      <c r="H109" s="3224"/>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24"/>
      <c r="AD109" s="3224"/>
      <c r="AE109" s="3224"/>
      <c r="AF109" s="3224"/>
      <c r="AG109" s="3224"/>
      <c r="AH109" s="3224"/>
      <c r="AI109" s="3224"/>
      <c r="AJ109" s="3225"/>
      <c r="AK109" s="933"/>
      <c r="AL109" s="933"/>
      <c r="AM109" s="933"/>
      <c r="AN109" s="929"/>
      <c r="AO109" s="930" t="str">
        <f>Application!B737</f>
        <v>2 Bedrooms</v>
      </c>
      <c r="AQ109" s="930">
        <f>Application!O737</f>
        <v>1311</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3"/>
      <c r="F110" s="3224"/>
      <c r="G110" s="3224"/>
      <c r="H110" s="3224"/>
      <c r="I110" s="3224"/>
      <c r="J110" s="3224"/>
      <c r="K110" s="3224"/>
      <c r="L110" s="3224"/>
      <c r="M110" s="3224"/>
      <c r="N110" s="3224"/>
      <c r="O110" s="3224"/>
      <c r="P110" s="3224"/>
      <c r="Q110" s="3224"/>
      <c r="R110" s="3224"/>
      <c r="S110" s="3224"/>
      <c r="T110" s="3224"/>
      <c r="U110" s="3224"/>
      <c r="V110" s="3224"/>
      <c r="W110" s="3224"/>
      <c r="X110" s="3224"/>
      <c r="Y110" s="3224"/>
      <c r="Z110" s="3224"/>
      <c r="AA110" s="3224"/>
      <c r="AB110" s="3224"/>
      <c r="AC110" s="3224"/>
      <c r="AD110" s="3224"/>
      <c r="AE110" s="3224"/>
      <c r="AF110" s="3224"/>
      <c r="AG110" s="3224"/>
      <c r="AH110" s="3224"/>
      <c r="AI110" s="3224"/>
      <c r="AJ110" s="3225"/>
      <c r="AK110" s="933"/>
      <c r="AL110" s="933"/>
      <c r="AM110" s="933"/>
      <c r="AN110" s="929"/>
      <c r="AO110" s="930">
        <f>Application!B738</f>
        <v>0</v>
      </c>
      <c r="AQ110" s="930">
        <f>Application!O738</f>
        <v>0</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2" t="s">
        <v>1887</v>
      </c>
      <c r="F112" s="3203"/>
      <c r="G112" s="3203"/>
      <c r="H112" s="3203"/>
      <c r="I112" s="1473"/>
      <c r="J112" s="3203" t="s">
        <v>1980</v>
      </c>
      <c r="K112" s="3203"/>
      <c r="L112" s="3203"/>
      <c r="M112" s="3203"/>
      <c r="N112" s="1473"/>
      <c r="O112" s="3203" t="s">
        <v>1981</v>
      </c>
      <c r="P112" s="3203"/>
      <c r="Q112" s="3203"/>
      <c r="R112" s="3203"/>
      <c r="S112" s="1473"/>
      <c r="T112" s="3203" t="s">
        <v>1605</v>
      </c>
      <c r="U112" s="3203"/>
      <c r="V112" s="3203"/>
      <c r="W112" s="3203"/>
      <c r="X112" s="1473"/>
      <c r="Y112" s="3203" t="s">
        <v>1982</v>
      </c>
      <c r="Z112" s="3203"/>
      <c r="AA112" s="3203"/>
      <c r="AB112" s="3203"/>
      <c r="AC112" s="1473"/>
      <c r="AD112" s="3203" t="s">
        <v>1983</v>
      </c>
      <c r="AE112" s="3203"/>
      <c r="AF112" s="3203"/>
      <c r="AG112" s="320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07">
        <v>1489</v>
      </c>
      <c r="F115" s="3208"/>
      <c r="G115" s="3208"/>
      <c r="H115" s="3208"/>
      <c r="I115" s="1475"/>
      <c r="J115" s="3208">
        <v>1465</v>
      </c>
      <c r="K115" s="3208"/>
      <c r="L115" s="3208"/>
      <c r="M115" s="3208"/>
      <c r="N115" s="1475"/>
      <c r="O115" s="3208">
        <v>1643</v>
      </c>
      <c r="P115" s="3208"/>
      <c r="Q115" s="3208"/>
      <c r="R115" s="3208"/>
      <c r="S115" s="1475"/>
      <c r="T115" s="3208"/>
      <c r="U115" s="3208"/>
      <c r="V115" s="3208"/>
      <c r="W115" s="3208"/>
      <c r="X115" s="1475"/>
      <c r="Y115" s="3208"/>
      <c r="Z115" s="3208"/>
      <c r="AA115" s="3208"/>
      <c r="AB115" s="3208"/>
      <c r="AC115" s="1475"/>
      <c r="AD115" s="3208"/>
      <c r="AE115" s="3208"/>
      <c r="AF115" s="3208"/>
      <c r="AG115" s="320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09">
        <f>Application!DX663</f>
        <v>320.27777777777777</v>
      </c>
      <c r="F118" s="3210"/>
      <c r="G118" s="3210"/>
      <c r="H118" s="3210"/>
      <c r="I118" s="1475"/>
      <c r="J118" s="3210">
        <f>Application!EC663</f>
        <v>759.79166666666674</v>
      </c>
      <c r="K118" s="3210"/>
      <c r="L118" s="3210"/>
      <c r="M118" s="3210"/>
      <c r="N118" s="1475"/>
      <c r="O118" s="3210">
        <f>Application!EH663</f>
        <v>1015.56</v>
      </c>
      <c r="P118" s="3210"/>
      <c r="Q118" s="3210"/>
      <c r="R118" s="3210"/>
      <c r="S118" s="1479"/>
      <c r="T118" s="3210">
        <f>Application!EM663</f>
        <v>0</v>
      </c>
      <c r="U118" s="3210"/>
      <c r="V118" s="3210"/>
      <c r="W118" s="3210"/>
      <c r="X118" s="1479"/>
      <c r="Y118" s="3210">
        <f>Application!ER663</f>
        <v>0</v>
      </c>
      <c r="Z118" s="3210"/>
      <c r="AA118" s="3210"/>
      <c r="AB118" s="3210"/>
      <c r="AC118" s="1479"/>
      <c r="AD118" s="3210">
        <f>Application!EW663</f>
        <v>0</v>
      </c>
      <c r="AE118" s="3210"/>
      <c r="AF118" s="3210"/>
      <c r="AG118" s="321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2995">
        <f>(E115-E118)/E115</f>
        <v>0.78490411163346019</v>
      </c>
      <c r="F121" s="2996"/>
      <c r="G121" s="2996"/>
      <c r="H121" s="2997"/>
      <c r="I121" s="971"/>
      <c r="J121" s="2995">
        <f>(J115-J118)/J115</f>
        <v>0.48137087599544931</v>
      </c>
      <c r="K121" s="2996"/>
      <c r="L121" s="2996"/>
      <c r="M121" s="2997"/>
      <c r="N121" s="971"/>
      <c r="O121" s="2995">
        <f>(O115-O118)/O115</f>
        <v>0.38188679245283025</v>
      </c>
      <c r="P121" s="2996"/>
      <c r="Q121" s="2996"/>
      <c r="R121" s="2997"/>
      <c r="S121" s="971"/>
      <c r="T121" s="2995" t="e">
        <f>(T115-T118)/T115</f>
        <v>#DIV/0!</v>
      </c>
      <c r="U121" s="2996"/>
      <c r="V121" s="2996"/>
      <c r="W121" s="2997"/>
      <c r="X121" s="971"/>
      <c r="Y121" s="2995" t="e">
        <f>(Y115-Y118)/Y115</f>
        <v>#DIV/0!</v>
      </c>
      <c r="Z121" s="2996"/>
      <c r="AA121" s="2996"/>
      <c r="AB121" s="2997"/>
      <c r="AC121" s="971"/>
      <c r="AD121" s="2995" t="e">
        <f>(AD115-AD118)/AD115</f>
        <v>#DIV/0!</v>
      </c>
      <c r="AE121" s="2996"/>
      <c r="AF121" s="2996"/>
      <c r="AG121" s="299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1">
        <f>IF(((E121-0.1)*AW104)&gt;0,((E121-0.1)*AW104),0)</f>
        <v>0.1840040896925714</v>
      </c>
      <c r="F124" s="3252"/>
      <c r="G124" s="3252"/>
      <c r="H124" s="3253"/>
      <c r="I124" s="971"/>
      <c r="J124" s="3251">
        <f>IF(((J121-0.1)*AW105)&gt;0,((J121-0.1)*AW105),0)</f>
        <v>0.136610463043146</v>
      </c>
      <c r="K124" s="3252"/>
      <c r="L124" s="3252"/>
      <c r="M124" s="3253"/>
      <c r="N124" s="971"/>
      <c r="O124" s="3251">
        <f>IF(((O121-0.1)*AW106)&gt;0,((O121-0.1)*AW106),0)</f>
        <v>0.10518163897493665</v>
      </c>
      <c r="P124" s="3252"/>
      <c r="Q124" s="3252"/>
      <c r="R124" s="3253"/>
      <c r="S124" s="971"/>
      <c r="T124" s="3251" t="e">
        <f>IF(((T121-0.1)*AW107)&gt;0,((T121-0.1)*AW107),0)</f>
        <v>#DIV/0!</v>
      </c>
      <c r="U124" s="3252"/>
      <c r="V124" s="3252"/>
      <c r="W124" s="3253"/>
      <c r="X124" s="971"/>
      <c r="Y124" s="3251" t="e">
        <f>IF(((Y121-0.1)*AW108)&gt;0,((Y121-0.1)*AW108),0)</f>
        <v>#DIV/0!</v>
      </c>
      <c r="Z124" s="3252"/>
      <c r="AA124" s="3252"/>
      <c r="AB124" s="3253"/>
      <c r="AC124" s="971"/>
      <c r="AD124" s="3251" t="e">
        <f>IF(((AD121-0.1)*AW109)&gt;0,((AD121-0.1)*AW109),0)</f>
        <v>#DIV/0!</v>
      </c>
      <c r="AE124" s="3252"/>
      <c r="AF124" s="3252"/>
      <c r="AG124" s="325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2995">
        <f>ROUNDDOWN(SUMIF(E124:AG124,"&gt;0"),2)</f>
        <v>0.42</v>
      </c>
      <c r="F126" s="2996"/>
      <c r="G126" s="2996"/>
      <c r="H126" s="299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88">
        <f>IF((E126*100)&gt;10,10,E126*100)</f>
        <v>10</v>
      </c>
      <c r="F127" s="3189"/>
      <c r="G127" s="3189"/>
      <c r="H127" s="3190"/>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88">
        <f>E127</f>
        <v>10</v>
      </c>
      <c r="AL131" s="3189"/>
      <c r="AM131" s="319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04" t="s">
        <v>1585</v>
      </c>
      <c r="AF134" s="3204"/>
      <c r="AG134" s="3204"/>
      <c r="AH134" s="3204"/>
      <c r="AI134" s="3204"/>
      <c r="AJ134" s="3204"/>
      <c r="AK134" s="320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4" t="s">
        <v>1609</v>
      </c>
      <c r="AG136" s="3134"/>
      <c r="AH136" s="3134"/>
      <c r="AI136" s="3134"/>
      <c r="AJ136" s="3134"/>
      <c r="AK136" s="3134"/>
      <c r="AL136" s="3134"/>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3" t="s">
        <v>2647</v>
      </c>
      <c r="C138" s="3193"/>
      <c r="D138" s="3193"/>
      <c r="E138" s="3193"/>
      <c r="F138" s="3193"/>
      <c r="G138" s="3193"/>
      <c r="H138" s="3193"/>
      <c r="I138" s="3193"/>
      <c r="J138" s="3193"/>
      <c r="K138" s="3193"/>
      <c r="L138" s="3193"/>
      <c r="M138" s="3193"/>
      <c r="N138" s="3193"/>
      <c r="O138" s="3193"/>
      <c r="P138" s="3193"/>
      <c r="Q138" s="3193"/>
      <c r="R138" s="3193"/>
      <c r="S138" s="3193"/>
      <c r="T138" s="3193"/>
      <c r="U138" s="3193"/>
      <c r="V138" s="3193"/>
      <c r="W138" s="3193"/>
      <c r="X138" s="3193"/>
      <c r="Y138" s="3193"/>
      <c r="Z138" s="3193"/>
      <c r="AA138" s="3193"/>
      <c r="AB138" s="3193"/>
      <c r="AC138" s="319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194" t="s">
        <v>1612</v>
      </c>
      <c r="C141" s="3194"/>
      <c r="D141" s="3194"/>
      <c r="E141" s="3194"/>
      <c r="F141" s="3194"/>
      <c r="G141" s="3194"/>
      <c r="H141" s="3194"/>
      <c r="I141" s="3194"/>
      <c r="J141" s="3194"/>
      <c r="K141" s="3194"/>
      <c r="L141" s="3194"/>
      <c r="M141" s="3194"/>
      <c r="N141" s="3194"/>
      <c r="O141" s="3194"/>
      <c r="P141" s="3194"/>
      <c r="Q141" s="3194"/>
      <c r="R141" s="3194"/>
      <c r="S141" s="3194"/>
      <c r="T141" s="3194"/>
      <c r="U141" s="3194"/>
      <c r="V141" s="3194"/>
      <c r="W141" s="3194"/>
      <c r="X141" s="3194"/>
      <c r="Y141" s="3194"/>
      <c r="Z141" s="3194"/>
      <c r="AA141" s="3194"/>
      <c r="AB141" s="3194"/>
      <c r="AC141" s="3194"/>
      <c r="AD141" s="3194"/>
      <c r="AE141" s="3194"/>
      <c r="AF141" s="3194"/>
      <c r="AG141" s="3194"/>
      <c r="AH141" s="3194"/>
      <c r="AI141" s="3194"/>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39" t="s">
        <v>578</v>
      </c>
      <c r="AC143" s="313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194" t="s">
        <v>1617</v>
      </c>
      <c r="C146" s="3194"/>
      <c r="D146" s="3194"/>
      <c r="E146" s="3194"/>
      <c r="F146" s="3194"/>
      <c r="G146" s="3194"/>
      <c r="H146" s="3194"/>
      <c r="I146" s="3194"/>
      <c r="J146" s="3194"/>
      <c r="K146" s="3194"/>
      <c r="L146" s="3194"/>
      <c r="M146" s="3194"/>
      <c r="N146" s="3194"/>
      <c r="O146" s="3194"/>
      <c r="P146" s="3194"/>
      <c r="Q146" s="3194"/>
      <c r="R146" s="3194"/>
      <c r="S146" s="3194"/>
      <c r="T146" s="3194"/>
      <c r="U146" s="3194"/>
      <c r="V146" s="3194"/>
      <c r="W146" s="3194"/>
      <c r="X146" s="3194"/>
      <c r="Y146" s="3194"/>
      <c r="Z146" s="3194"/>
      <c r="AA146" s="3194"/>
      <c r="AB146" s="3194"/>
      <c r="AC146" s="3194"/>
      <c r="AD146" s="3194"/>
      <c r="AE146" s="3194"/>
      <c r="AF146" s="3194"/>
      <c r="AG146" s="3194"/>
      <c r="AH146" s="3194"/>
      <c r="AI146" s="3194"/>
      <c r="AJ146" s="319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195">
        <f>IF($AB$143="N/A",VLOOKUP($B$141,$AO$139:$AP$142,2,FALSE),VLOOKUP($B$146,$AO$144:$AP$147,2,FALSE))</f>
        <v>7</v>
      </c>
      <c r="AK149" s="319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4" t="s">
        <v>1623</v>
      </c>
      <c r="AG151" s="3134"/>
      <c r="AH151" s="3134"/>
      <c r="AI151" s="3134"/>
      <c r="AJ151" s="3134"/>
      <c r="AK151" s="3134"/>
      <c r="AL151" s="3134"/>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4" t="s">
        <v>1621</v>
      </c>
      <c r="D153" s="3194"/>
      <c r="E153" s="3194"/>
      <c r="F153" s="3194"/>
      <c r="G153" s="3194"/>
      <c r="H153" s="3194"/>
      <c r="I153" s="3194"/>
      <c r="J153" s="3194"/>
      <c r="K153" s="3194"/>
      <c r="L153" s="3194"/>
      <c r="M153" s="3194"/>
      <c r="N153" s="3194"/>
      <c r="O153" s="3194"/>
      <c r="P153" s="3194"/>
      <c r="Q153" s="3194"/>
      <c r="R153" s="3194"/>
      <c r="S153" s="3194"/>
      <c r="T153" s="3194"/>
      <c r="U153" s="3194"/>
      <c r="V153" s="3194"/>
      <c r="W153" s="3194"/>
      <c r="X153" s="3194"/>
      <c r="Y153" s="3194"/>
      <c r="Z153" s="3194"/>
      <c r="AA153" s="3194"/>
      <c r="AB153" s="3194"/>
      <c r="AC153" s="3194"/>
      <c r="AD153" s="3194"/>
      <c r="AE153" s="3194"/>
      <c r="AF153" s="3194"/>
      <c r="AG153" s="3194"/>
      <c r="AH153" s="3194"/>
      <c r="AI153" s="319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39" t="s">
        <v>578</v>
      </c>
      <c r="AD155" s="3139"/>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194" t="s">
        <v>1627</v>
      </c>
      <c r="D157" s="3194"/>
      <c r="E157" s="3194"/>
      <c r="F157" s="3194"/>
      <c r="G157" s="3194"/>
      <c r="H157" s="3194"/>
      <c r="I157" s="3194"/>
      <c r="J157" s="3194"/>
      <c r="K157" s="3194"/>
      <c r="L157" s="3194"/>
      <c r="M157" s="3194"/>
      <c r="N157" s="3194"/>
      <c r="O157" s="3194"/>
      <c r="P157" s="3194"/>
      <c r="Q157" s="3194"/>
      <c r="R157" s="3194"/>
      <c r="S157" s="3194"/>
      <c r="T157" s="3194"/>
      <c r="U157" s="3194"/>
      <c r="V157" s="3194"/>
      <c r="W157" s="3194"/>
      <c r="X157" s="3194"/>
      <c r="Y157" s="3194"/>
      <c r="Z157" s="3194"/>
      <c r="AA157" s="3194"/>
      <c r="AB157" s="3194"/>
      <c r="AC157" s="3194"/>
      <c r="AD157" s="319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3" t="s">
        <v>2648</v>
      </c>
      <c r="D161" s="3193"/>
      <c r="E161" s="3193"/>
      <c r="F161" s="3193"/>
      <c r="G161" s="3193"/>
      <c r="H161" s="3193"/>
      <c r="I161" s="3193"/>
      <c r="J161" s="3193"/>
      <c r="K161" s="3193"/>
      <c r="L161" s="3193"/>
      <c r="M161" s="3193"/>
      <c r="N161" s="3193"/>
      <c r="O161" s="3193"/>
      <c r="P161" s="3193"/>
      <c r="Q161" s="3193"/>
      <c r="R161" s="3193"/>
      <c r="S161" s="3193"/>
      <c r="T161" s="3193"/>
      <c r="U161" s="3193"/>
      <c r="V161" s="3193"/>
      <c r="W161" s="3193"/>
      <c r="X161" s="3193"/>
      <c r="Y161" s="3193"/>
      <c r="Z161" s="3193"/>
      <c r="AA161" s="3193"/>
      <c r="AB161" s="3193"/>
      <c r="AC161" s="3193"/>
      <c r="AD161" s="3193"/>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2">
        <f>IF($AC$155="N/A",VLOOKUP($C$153,$AO$153:$AP$156,2,FALSE),VLOOKUP($C$157,$AO$160:$AP$162,2,FALSE))</f>
        <v>3</v>
      </c>
      <c r="AK163" s="305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88">
        <f>$AJ$149+$AJ$163</f>
        <v>10</v>
      </c>
      <c r="AL166" s="3189"/>
      <c r="AM166" s="319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99" t="s">
        <v>1585</v>
      </c>
      <c r="AF169" s="3099"/>
      <c r="AG169" s="3099"/>
      <c r="AH169" s="3099"/>
      <c r="AI169" s="3099"/>
      <c r="AJ169" s="3099"/>
      <c r="AK169" s="3099"/>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1" t="s">
        <v>1157</v>
      </c>
      <c r="C171" s="3191"/>
      <c r="D171" s="3191"/>
      <c r="E171" s="3191"/>
      <c r="F171" s="3191"/>
      <c r="G171" s="3191"/>
      <c r="H171" s="3191"/>
      <c r="I171" s="3191"/>
      <c r="J171" s="3191"/>
      <c r="K171" s="3191"/>
      <c r="L171" s="3191"/>
      <c r="M171" s="3191"/>
      <c r="N171" s="3191"/>
      <c r="O171" s="3191"/>
      <c r="P171" s="3191"/>
      <c r="Q171" s="3191"/>
      <c r="R171" s="3191"/>
      <c r="S171" s="3191"/>
      <c r="T171" s="3191"/>
      <c r="U171" s="3191"/>
      <c r="V171" s="3191"/>
      <c r="W171" s="3191"/>
      <c r="X171" s="3191"/>
      <c r="Y171" s="3191"/>
      <c r="Z171" s="3191"/>
      <c r="AA171" s="3191"/>
      <c r="AB171" s="3191"/>
      <c r="AC171" s="3191"/>
      <c r="AD171" s="1023"/>
      <c r="AE171" s="1023"/>
      <c r="AF171" s="3134" t="s">
        <v>1634</v>
      </c>
      <c r="AG171" s="3134"/>
      <c r="AH171" s="3134"/>
      <c r="AI171" s="3134"/>
      <c r="AJ171" s="3134"/>
      <c r="AK171" s="3134"/>
      <c r="AL171" s="3134"/>
      <c r="AN171" s="1000"/>
      <c r="AP171" s="943" t="s">
        <v>1157</v>
      </c>
      <c r="AQ171" s="943">
        <v>10</v>
      </c>
    </row>
    <row r="172" spans="1:81" s="943" customFormat="1" ht="12.75" customHeight="1">
      <c r="A172" s="927"/>
      <c r="B172" s="3192" t="s">
        <v>2225</v>
      </c>
      <c r="C172" s="3192"/>
      <c r="D172" s="3192"/>
      <c r="E172" s="3192"/>
      <c r="F172" s="3192"/>
      <c r="G172" s="3192"/>
      <c r="H172" s="3192"/>
      <c r="I172" s="3192"/>
      <c r="J172" s="3192"/>
      <c r="K172" s="3192"/>
      <c r="L172" s="3192"/>
      <c r="M172" s="3192"/>
      <c r="N172" s="3192"/>
      <c r="O172" s="3192"/>
      <c r="P172" s="3192"/>
      <c r="Q172" s="3192"/>
      <c r="R172" s="3192"/>
      <c r="S172" s="3192"/>
      <c r="T172" s="3193" t="s">
        <v>626</v>
      </c>
      <c r="U172" s="3193"/>
      <c r="V172" s="3193"/>
      <c r="W172" s="3193"/>
      <c r="X172" s="3193"/>
      <c r="Y172" s="3193"/>
      <c r="Z172" s="3193"/>
      <c r="AA172" s="3193"/>
      <c r="AB172" s="3193"/>
      <c r="AC172" s="3193"/>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17">
        <f>IF(AK72&gt;0,VLOOKUP($B$171,AP168:AQ175,2,FALSE),0)</f>
        <v>10</v>
      </c>
      <c r="AL174" s="3018"/>
      <c r="AM174" s="3019"/>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99" t="s">
        <v>1643</v>
      </c>
      <c r="AF177" s="3099"/>
      <c r="AG177" s="3099"/>
      <c r="AH177" s="3099"/>
      <c r="AI177" s="3099"/>
      <c r="AJ177" s="3099"/>
      <c r="AK177" s="309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5" t="s">
        <v>2649</v>
      </c>
      <c r="C182" s="3185"/>
      <c r="D182" s="3185"/>
      <c r="E182" s="3185"/>
      <c r="F182" s="3185"/>
      <c r="G182" s="3185"/>
      <c r="H182" s="3185"/>
      <c r="I182" s="3185"/>
      <c r="J182" s="3185"/>
      <c r="K182" s="3185"/>
      <c r="L182" s="3185"/>
      <c r="M182" s="3185"/>
      <c r="N182" s="3185"/>
      <c r="O182" s="3185"/>
      <c r="P182" s="3185"/>
      <c r="Q182" s="3185"/>
      <c r="R182" s="3185"/>
      <c r="S182" s="3185"/>
      <c r="T182" s="3185"/>
      <c r="U182" s="3185"/>
      <c r="V182" s="3185"/>
      <c r="W182" s="3185"/>
      <c r="X182" s="3185"/>
      <c r="Y182" s="3185"/>
      <c r="Z182" s="3185"/>
      <c r="AA182" s="3185"/>
      <c r="AB182" s="3185"/>
      <c r="AC182" s="1397"/>
      <c r="AD182" s="3175">
        <v>700000</v>
      </c>
      <c r="AE182" s="3175"/>
      <c r="AF182" s="3175"/>
      <c r="AG182" s="3175"/>
      <c r="AH182" s="3175"/>
      <c r="AI182" s="3175"/>
      <c r="AJ182" s="3175"/>
      <c r="AK182" s="1024"/>
    </row>
    <row r="183" spans="1:37">
      <c r="A183" s="1016"/>
      <c r="B183" s="3185" t="s">
        <v>2640</v>
      </c>
      <c r="C183" s="3185"/>
      <c r="D183" s="3185"/>
      <c r="E183" s="3185"/>
      <c r="F183" s="3185"/>
      <c r="G183" s="3185"/>
      <c r="H183" s="3185"/>
      <c r="I183" s="3185"/>
      <c r="J183" s="3185"/>
      <c r="K183" s="3185"/>
      <c r="L183" s="3185"/>
      <c r="M183" s="3185"/>
      <c r="N183" s="3185"/>
      <c r="O183" s="3185"/>
      <c r="P183" s="3185"/>
      <c r="Q183" s="3185"/>
      <c r="R183" s="3185"/>
      <c r="S183" s="3185"/>
      <c r="T183" s="3185"/>
      <c r="U183" s="3185"/>
      <c r="V183" s="3185"/>
      <c r="W183" s="3185"/>
      <c r="X183" s="3185"/>
      <c r="Y183" s="3185"/>
      <c r="Z183" s="3185"/>
      <c r="AA183" s="3185"/>
      <c r="AB183" s="3185"/>
      <c r="AC183" s="1397"/>
      <c r="AD183" s="3175">
        <v>6431434</v>
      </c>
      <c r="AE183" s="3175"/>
      <c r="AF183" s="3175"/>
      <c r="AG183" s="3175"/>
      <c r="AH183" s="3175"/>
      <c r="AI183" s="3175"/>
      <c r="AJ183" s="3175"/>
      <c r="AK183" s="1024"/>
    </row>
    <row r="184" spans="1:37">
      <c r="A184" s="1016"/>
      <c r="B184" s="3185" t="s">
        <v>2619</v>
      </c>
      <c r="C184" s="3185"/>
      <c r="D184" s="3185"/>
      <c r="E184" s="3185"/>
      <c r="F184" s="3185"/>
      <c r="G184" s="3185"/>
      <c r="H184" s="3185"/>
      <c r="I184" s="3185"/>
      <c r="J184" s="3185"/>
      <c r="K184" s="3185"/>
      <c r="L184" s="3185"/>
      <c r="M184" s="3185"/>
      <c r="N184" s="3185"/>
      <c r="O184" s="3185"/>
      <c r="P184" s="3185"/>
      <c r="Q184" s="3185"/>
      <c r="R184" s="3185"/>
      <c r="S184" s="3185"/>
      <c r="T184" s="3185"/>
      <c r="U184" s="3185"/>
      <c r="V184" s="3185"/>
      <c r="W184" s="3185"/>
      <c r="X184" s="3185"/>
      <c r="Y184" s="3185"/>
      <c r="Z184" s="3185"/>
      <c r="AA184" s="3185"/>
      <c r="AB184" s="3185"/>
      <c r="AC184" s="1397"/>
      <c r="AD184" s="3175">
        <v>400000</v>
      </c>
      <c r="AE184" s="3175"/>
      <c r="AF184" s="3175"/>
      <c r="AG184" s="3175"/>
      <c r="AH184" s="3175"/>
      <c r="AI184" s="3175"/>
      <c r="AJ184" s="3175"/>
      <c r="AK184" s="1024"/>
    </row>
    <row r="185" spans="1:37">
      <c r="A185" s="1016"/>
      <c r="B185" s="3185"/>
      <c r="C185" s="3185"/>
      <c r="D185" s="3185"/>
      <c r="E185" s="3185"/>
      <c r="F185" s="3185"/>
      <c r="G185" s="3185"/>
      <c r="H185" s="3185"/>
      <c r="I185" s="3185"/>
      <c r="J185" s="3185"/>
      <c r="K185" s="3185"/>
      <c r="L185" s="3185"/>
      <c r="M185" s="3185"/>
      <c r="N185" s="3185"/>
      <c r="O185" s="3185"/>
      <c r="P185" s="3185"/>
      <c r="Q185" s="3185"/>
      <c r="R185" s="3185"/>
      <c r="S185" s="3185"/>
      <c r="T185" s="3185"/>
      <c r="U185" s="3185"/>
      <c r="V185" s="3185"/>
      <c r="W185" s="3185"/>
      <c r="X185" s="3185"/>
      <c r="Y185" s="3185"/>
      <c r="Z185" s="3185"/>
      <c r="AA185" s="3185"/>
      <c r="AB185" s="3185"/>
      <c r="AC185" s="1397"/>
      <c r="AD185" s="3175"/>
      <c r="AE185" s="3175"/>
      <c r="AF185" s="3175"/>
      <c r="AG185" s="3175"/>
      <c r="AH185" s="3175"/>
      <c r="AI185" s="3175"/>
      <c r="AJ185" s="3175"/>
      <c r="AK185" s="1024"/>
    </row>
    <row r="186" spans="1:37">
      <c r="A186" s="1016"/>
      <c r="B186" s="3185"/>
      <c r="C186" s="3185"/>
      <c r="D186" s="3185"/>
      <c r="E186" s="3185"/>
      <c r="F186" s="3185"/>
      <c r="G186" s="3185"/>
      <c r="H186" s="3185"/>
      <c r="I186" s="3185"/>
      <c r="J186" s="3185"/>
      <c r="K186" s="3185"/>
      <c r="L186" s="3185"/>
      <c r="M186" s="3185"/>
      <c r="N186" s="3185"/>
      <c r="O186" s="3185"/>
      <c r="P186" s="3185"/>
      <c r="Q186" s="3185"/>
      <c r="R186" s="3185"/>
      <c r="S186" s="3185"/>
      <c r="T186" s="3185"/>
      <c r="U186" s="3185"/>
      <c r="V186" s="3185"/>
      <c r="W186" s="3185"/>
      <c r="X186" s="3185"/>
      <c r="Y186" s="3185"/>
      <c r="Z186" s="3185"/>
      <c r="AA186" s="3185"/>
      <c r="AB186" s="3185"/>
      <c r="AC186" s="1397"/>
      <c r="AD186" s="3175"/>
      <c r="AE186" s="3175"/>
      <c r="AF186" s="3175"/>
      <c r="AG186" s="3175"/>
      <c r="AH186" s="3175"/>
      <c r="AI186" s="3175"/>
      <c r="AJ186" s="3175"/>
      <c r="AK186" s="1024"/>
    </row>
    <row r="187" spans="1:37">
      <c r="A187" s="1016"/>
      <c r="B187" s="3185"/>
      <c r="C187" s="3185"/>
      <c r="D187" s="3185"/>
      <c r="E187" s="3185"/>
      <c r="F187" s="3185"/>
      <c r="G187" s="3185"/>
      <c r="H187" s="3185"/>
      <c r="I187" s="3185"/>
      <c r="J187" s="3185"/>
      <c r="K187" s="3185"/>
      <c r="L187" s="3185"/>
      <c r="M187" s="3185"/>
      <c r="N187" s="3185"/>
      <c r="O187" s="3185"/>
      <c r="P187" s="3185"/>
      <c r="Q187" s="3185"/>
      <c r="R187" s="3185"/>
      <c r="S187" s="3185"/>
      <c r="T187" s="3185"/>
      <c r="U187" s="3185"/>
      <c r="V187" s="3185"/>
      <c r="W187" s="3185"/>
      <c r="X187" s="3185"/>
      <c r="Y187" s="3185"/>
      <c r="Z187" s="3185"/>
      <c r="AA187" s="3185"/>
      <c r="AB187" s="3185"/>
      <c r="AC187" s="1397"/>
      <c r="AD187" s="3175"/>
      <c r="AE187" s="3175"/>
      <c r="AF187" s="3175"/>
      <c r="AG187" s="3175"/>
      <c r="AH187" s="3175"/>
      <c r="AI187" s="3175"/>
      <c r="AJ187" s="3175"/>
      <c r="AK187" s="1024"/>
    </row>
    <row r="188" spans="1:37">
      <c r="A188" s="1016"/>
      <c r="B188" s="3185"/>
      <c r="C188" s="3185"/>
      <c r="D188" s="3185"/>
      <c r="E188" s="3185"/>
      <c r="F188" s="3185"/>
      <c r="G188" s="3185"/>
      <c r="H188" s="3185"/>
      <c r="I188" s="3185"/>
      <c r="J188" s="3185"/>
      <c r="K188" s="3185"/>
      <c r="L188" s="3185"/>
      <c r="M188" s="3185"/>
      <c r="N188" s="3185"/>
      <c r="O188" s="3185"/>
      <c r="P188" s="3185"/>
      <c r="Q188" s="3185"/>
      <c r="R188" s="3185"/>
      <c r="S188" s="3185"/>
      <c r="T188" s="3185"/>
      <c r="U188" s="3185"/>
      <c r="V188" s="3185"/>
      <c r="W188" s="3185"/>
      <c r="X188" s="3185"/>
      <c r="Y188" s="3185"/>
      <c r="Z188" s="3185"/>
      <c r="AA188" s="3185"/>
      <c r="AB188" s="3185"/>
      <c r="AC188" s="1397"/>
      <c r="AD188" s="3175"/>
      <c r="AE188" s="3175"/>
      <c r="AF188" s="3175"/>
      <c r="AG188" s="3175"/>
      <c r="AH188" s="3175"/>
      <c r="AI188" s="3175"/>
      <c r="AJ188" s="3175"/>
      <c r="AK188" s="1024"/>
    </row>
    <row r="189" spans="1:37">
      <c r="A189" s="1016"/>
      <c r="B189" s="3185"/>
      <c r="C189" s="3185"/>
      <c r="D189" s="3185"/>
      <c r="E189" s="3185"/>
      <c r="F189" s="3185"/>
      <c r="G189" s="3185"/>
      <c r="H189" s="3185"/>
      <c r="I189" s="3185"/>
      <c r="J189" s="3185"/>
      <c r="K189" s="3185"/>
      <c r="L189" s="3185"/>
      <c r="M189" s="3185"/>
      <c r="N189" s="3185"/>
      <c r="O189" s="3185"/>
      <c r="P189" s="3185"/>
      <c r="Q189" s="3185"/>
      <c r="R189" s="3185"/>
      <c r="S189" s="3185"/>
      <c r="T189" s="3185"/>
      <c r="U189" s="3185"/>
      <c r="V189" s="3185"/>
      <c r="W189" s="3185"/>
      <c r="X189" s="3185"/>
      <c r="Y189" s="3185"/>
      <c r="Z189" s="3185"/>
      <c r="AA189" s="3185"/>
      <c r="AB189" s="3185"/>
      <c r="AC189" s="1397"/>
      <c r="AD189" s="3175"/>
      <c r="AE189" s="3175"/>
      <c r="AF189" s="3175"/>
      <c r="AG189" s="3175"/>
      <c r="AH189" s="3175"/>
      <c r="AI189" s="3175"/>
      <c r="AJ189" s="3175"/>
      <c r="AK189" s="1024"/>
    </row>
    <row r="190" spans="1:37">
      <c r="A190" s="1016"/>
      <c r="B190" s="3185"/>
      <c r="C190" s="3185"/>
      <c r="D190" s="3185"/>
      <c r="E190" s="3185"/>
      <c r="F190" s="3185"/>
      <c r="G190" s="3185"/>
      <c r="H190" s="3185"/>
      <c r="I190" s="3185"/>
      <c r="J190" s="3185"/>
      <c r="K190" s="3185"/>
      <c r="L190" s="3185"/>
      <c r="M190" s="3185"/>
      <c r="N190" s="3185"/>
      <c r="O190" s="3185"/>
      <c r="P190" s="3185"/>
      <c r="Q190" s="3185"/>
      <c r="R190" s="3185"/>
      <c r="S190" s="3185"/>
      <c r="T190" s="3185"/>
      <c r="U190" s="3185"/>
      <c r="V190" s="3185"/>
      <c r="W190" s="3185"/>
      <c r="X190" s="3185"/>
      <c r="Y190" s="3185"/>
      <c r="Z190" s="3185"/>
      <c r="AA190" s="3185"/>
      <c r="AB190" s="3185"/>
      <c r="AC190" s="1397"/>
      <c r="AD190" s="3175"/>
      <c r="AE190" s="3175"/>
      <c r="AF190" s="3175"/>
      <c r="AG190" s="3175"/>
      <c r="AH190" s="3175"/>
      <c r="AI190" s="3175"/>
      <c r="AJ190" s="3175"/>
      <c r="AK190" s="1024"/>
    </row>
    <row r="191" spans="1:37">
      <c r="A191" s="1016"/>
      <c r="B191" s="3185"/>
      <c r="C191" s="3185"/>
      <c r="D191" s="3185"/>
      <c r="E191" s="3185"/>
      <c r="F191" s="3185"/>
      <c r="G191" s="3185"/>
      <c r="H191" s="3185"/>
      <c r="I191" s="3185"/>
      <c r="J191" s="3185"/>
      <c r="K191" s="3185"/>
      <c r="L191" s="3185"/>
      <c r="M191" s="3185"/>
      <c r="N191" s="3185"/>
      <c r="O191" s="3185"/>
      <c r="P191" s="3185"/>
      <c r="Q191" s="3185"/>
      <c r="R191" s="3185"/>
      <c r="S191" s="3185"/>
      <c r="T191" s="3185"/>
      <c r="U191" s="3185"/>
      <c r="V191" s="3185"/>
      <c r="W191" s="3185"/>
      <c r="X191" s="3185"/>
      <c r="Y191" s="3185"/>
      <c r="Z191" s="3185"/>
      <c r="AA191" s="3185"/>
      <c r="AB191" s="3185"/>
      <c r="AC191" s="1397"/>
      <c r="AD191" s="3175"/>
      <c r="AE191" s="3175"/>
      <c r="AF191" s="3175"/>
      <c r="AG191" s="3175"/>
      <c r="AH191" s="3175"/>
      <c r="AI191" s="3175"/>
      <c r="AJ191" s="3175"/>
      <c r="AK191" s="1024"/>
    </row>
    <row r="192" spans="1:37">
      <c r="A192" s="1016"/>
      <c r="B192" s="3039" t="s">
        <v>1931</v>
      </c>
      <c r="C192" s="3039"/>
      <c r="D192" s="3039"/>
      <c r="E192" s="3039"/>
      <c r="F192" s="3039"/>
      <c r="G192" s="3039"/>
      <c r="H192" s="3039"/>
      <c r="I192" s="3039"/>
      <c r="J192" s="3039"/>
      <c r="K192" s="3039"/>
      <c r="L192" s="3039"/>
      <c r="M192" s="3039"/>
      <c r="N192" s="3039"/>
      <c r="O192" s="3039"/>
      <c r="P192" s="3039"/>
      <c r="Q192" s="3039"/>
      <c r="R192" s="3039"/>
      <c r="S192" s="3039"/>
      <c r="T192" s="3039"/>
      <c r="U192" s="3039"/>
      <c r="V192" s="3039"/>
      <c r="W192" s="3039"/>
      <c r="X192" s="3039"/>
      <c r="Y192" s="3039"/>
      <c r="Z192" s="3039"/>
      <c r="AA192" s="3039"/>
      <c r="AB192" s="3039"/>
      <c r="AC192" s="927"/>
      <c r="AD192" s="3173">
        <f>AB243</f>
        <v>2131482.7409178424</v>
      </c>
      <c r="AE192" s="3173"/>
      <c r="AF192" s="3173"/>
      <c r="AG192" s="3173"/>
      <c r="AH192" s="3173"/>
      <c r="AI192" s="3173"/>
      <c r="AJ192" s="3173"/>
      <c r="AK192" s="1024"/>
    </row>
    <row r="193" spans="1:37">
      <c r="A193" s="1016"/>
      <c r="B193" s="3037" t="s">
        <v>1894</v>
      </c>
      <c r="C193" s="3037"/>
      <c r="D193" s="3037"/>
      <c r="E193" s="3037"/>
      <c r="F193" s="3037"/>
      <c r="G193" s="3037"/>
      <c r="H193" s="3037"/>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1397"/>
      <c r="AD193" s="3174">
        <f>'Sources and Uses Budget'!B15</f>
        <v>0</v>
      </c>
      <c r="AE193" s="3174"/>
      <c r="AF193" s="3174"/>
      <c r="AG193" s="3174"/>
      <c r="AH193" s="3174"/>
      <c r="AI193" s="3174"/>
      <c r="AJ193" s="317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79">
        <f>SUM(AD182:AJ192)-AD193</f>
        <v>9662916.7409178428</v>
      </c>
      <c r="AE194" s="3179"/>
      <c r="AF194" s="3179"/>
      <c r="AG194" s="3179"/>
      <c r="AH194" s="3179"/>
      <c r="AI194" s="3179"/>
      <c r="AJ194" s="317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0" t="s">
        <v>1911</v>
      </c>
      <c r="J205" s="3200"/>
      <c r="K205" s="3200"/>
      <c r="L205" s="991"/>
      <c r="M205" s="991"/>
      <c r="N205" s="991"/>
      <c r="O205" s="991"/>
      <c r="P205" s="991"/>
      <c r="Q205" s="991"/>
      <c r="R205" s="991"/>
      <c r="S205" s="991"/>
      <c r="T205" s="3000" t="s">
        <v>1905</v>
      </c>
      <c r="U205" s="3000"/>
      <c r="V205" s="3000"/>
      <c r="W205" s="3000"/>
      <c r="X205" s="3000"/>
      <c r="Y205" s="3000"/>
      <c r="Z205" s="1401"/>
      <c r="AA205" s="1402"/>
      <c r="AB205" s="3196" t="s">
        <v>1906</v>
      </c>
      <c r="AC205" s="3196"/>
      <c r="AD205" s="3196"/>
      <c r="AE205" s="3196"/>
      <c r="AF205" s="3196"/>
      <c r="AG205" s="3196"/>
      <c r="AH205" s="1371"/>
      <c r="AI205" s="1371"/>
      <c r="AJ205" s="1371"/>
      <c r="AK205" s="1024"/>
    </row>
    <row r="206" spans="1:37">
      <c r="A206" s="1016"/>
      <c r="B206" s="3198" t="s">
        <v>1884</v>
      </c>
      <c r="C206" s="3198"/>
      <c r="D206" s="3198"/>
      <c r="E206" s="3198"/>
      <c r="F206" s="3198"/>
      <c r="G206" s="3198"/>
      <c r="I206" s="3199" t="s">
        <v>1912</v>
      </c>
      <c r="J206" s="3199"/>
      <c r="K206" s="3199"/>
      <c r="L206" s="1799"/>
      <c r="N206" s="3038" t="s">
        <v>1907</v>
      </c>
      <c r="O206" s="3038"/>
      <c r="P206" s="3038"/>
      <c r="Q206" s="3038"/>
      <c r="R206" s="3038"/>
      <c r="T206" s="3038" t="s">
        <v>1908</v>
      </c>
      <c r="U206" s="3038"/>
      <c r="V206" s="3038"/>
      <c r="W206" s="3038"/>
      <c r="X206" s="3038"/>
      <c r="Y206" s="3038"/>
      <c r="Z206" s="1403"/>
      <c r="AA206" s="1402"/>
      <c r="AB206" s="3041" t="s">
        <v>1909</v>
      </c>
      <c r="AC206" s="3041"/>
      <c r="AD206" s="3041"/>
      <c r="AE206" s="3041"/>
      <c r="AF206" s="3041"/>
      <c r="AG206" s="3041"/>
      <c r="AH206" s="1371"/>
      <c r="AI206" s="1371"/>
      <c r="AJ206" s="1371"/>
      <c r="AK206" s="1024"/>
    </row>
    <row r="207" spans="1:37">
      <c r="A207" s="1016"/>
      <c r="B207" s="3040" t="s">
        <v>1384</v>
      </c>
      <c r="C207" s="3040"/>
      <c r="D207" s="3040"/>
      <c r="E207" s="3040"/>
      <c r="F207" s="3040"/>
      <c r="G207" s="3040"/>
      <c r="H207" s="1405"/>
      <c r="I207" s="3005"/>
      <c r="J207" s="3005"/>
      <c r="K207" s="3005"/>
      <c r="L207" s="1799"/>
      <c r="N207" s="3002"/>
      <c r="O207" s="3002"/>
      <c r="P207" s="3002"/>
      <c r="Q207" s="3002"/>
      <c r="R207" s="3002"/>
      <c r="T207" s="3001"/>
      <c r="U207" s="3001"/>
      <c r="V207" s="3001"/>
      <c r="W207" s="3001"/>
      <c r="X207" s="3001"/>
      <c r="Y207" s="3001"/>
      <c r="Z207" s="1404"/>
      <c r="AA207" s="1404"/>
      <c r="AB207" s="2999">
        <f t="shared" ref="AB207:AB216" si="0">MAX(($T207-$N207)*$I207*12,0)</f>
        <v>0</v>
      </c>
      <c r="AC207" s="2999"/>
      <c r="AD207" s="2999"/>
      <c r="AE207" s="2999"/>
      <c r="AF207" s="2999"/>
      <c r="AG207" s="2999"/>
      <c r="AH207" s="1371"/>
      <c r="AI207" s="1371"/>
      <c r="AJ207" s="1371"/>
      <c r="AK207" s="1024"/>
    </row>
    <row r="208" spans="1:37">
      <c r="A208" s="1016"/>
      <c r="B208" s="3040" t="s">
        <v>1384</v>
      </c>
      <c r="C208" s="3040"/>
      <c r="D208" s="3040"/>
      <c r="E208" s="3040"/>
      <c r="F208" s="3040"/>
      <c r="G208" s="3040"/>
      <c r="I208" s="3005"/>
      <c r="J208" s="3005"/>
      <c r="K208" s="3005"/>
      <c r="L208" s="1799"/>
      <c r="N208" s="3002"/>
      <c r="O208" s="3002"/>
      <c r="P208" s="3002"/>
      <c r="Q208" s="3002"/>
      <c r="R208" s="3002"/>
      <c r="T208" s="3001"/>
      <c r="U208" s="3001"/>
      <c r="V208" s="3001"/>
      <c r="W208" s="3001"/>
      <c r="X208" s="3001"/>
      <c r="Y208" s="3001"/>
      <c r="Z208" s="1404"/>
      <c r="AA208" s="1404"/>
      <c r="AB208" s="2999">
        <f t="shared" si="0"/>
        <v>0</v>
      </c>
      <c r="AC208" s="2999"/>
      <c r="AD208" s="2999"/>
      <c r="AE208" s="2999"/>
      <c r="AF208" s="2999"/>
      <c r="AG208" s="2999"/>
      <c r="AH208" s="1371"/>
      <c r="AI208" s="1371"/>
      <c r="AJ208" s="1371"/>
      <c r="AK208" s="1024"/>
    </row>
    <row r="209" spans="1:37">
      <c r="A209" s="1016"/>
      <c r="B209" s="3040" t="s">
        <v>1384</v>
      </c>
      <c r="C209" s="3040"/>
      <c r="D209" s="3040"/>
      <c r="E209" s="3040"/>
      <c r="F209" s="3040"/>
      <c r="G209" s="3040"/>
      <c r="I209" s="3005"/>
      <c r="J209" s="3005"/>
      <c r="K209" s="3005"/>
      <c r="L209" s="1799"/>
      <c r="N209" s="3002"/>
      <c r="O209" s="3002"/>
      <c r="P209" s="3002"/>
      <c r="Q209" s="3002"/>
      <c r="R209" s="3002"/>
      <c r="T209" s="3001"/>
      <c r="U209" s="3001"/>
      <c r="V209" s="3001"/>
      <c r="W209" s="3001"/>
      <c r="X209" s="3001"/>
      <c r="Y209" s="3001"/>
      <c r="Z209" s="1404"/>
      <c r="AA209" s="1404"/>
      <c r="AB209" s="2999">
        <f t="shared" si="0"/>
        <v>0</v>
      </c>
      <c r="AC209" s="2999"/>
      <c r="AD209" s="2999"/>
      <c r="AE209" s="2999"/>
      <c r="AF209" s="2999"/>
      <c r="AG209" s="2999"/>
      <c r="AH209" s="1371"/>
      <c r="AI209" s="1371"/>
      <c r="AJ209" s="1371"/>
      <c r="AK209" s="1024"/>
    </row>
    <row r="210" spans="1:37">
      <c r="A210" s="1016"/>
      <c r="B210" s="3040" t="s">
        <v>1384</v>
      </c>
      <c r="C210" s="3040"/>
      <c r="D210" s="3040"/>
      <c r="E210" s="3040"/>
      <c r="F210" s="3040"/>
      <c r="G210" s="3040"/>
      <c r="I210" s="3005"/>
      <c r="J210" s="3005"/>
      <c r="K210" s="3005"/>
      <c r="L210" s="1799"/>
      <c r="N210" s="3002"/>
      <c r="O210" s="3002"/>
      <c r="P210" s="3002"/>
      <c r="Q210" s="3002"/>
      <c r="R210" s="3002"/>
      <c r="T210" s="3001"/>
      <c r="U210" s="3001"/>
      <c r="V210" s="3001"/>
      <c r="W210" s="3001"/>
      <c r="X210" s="3001"/>
      <c r="Y210" s="3001"/>
      <c r="Z210" s="1404"/>
      <c r="AA210" s="1404"/>
      <c r="AB210" s="2999">
        <f t="shared" si="0"/>
        <v>0</v>
      </c>
      <c r="AC210" s="2999"/>
      <c r="AD210" s="2999"/>
      <c r="AE210" s="2999"/>
      <c r="AF210" s="2999"/>
      <c r="AG210" s="2999"/>
      <c r="AH210" s="1371"/>
      <c r="AI210" s="1371"/>
      <c r="AJ210" s="1371"/>
      <c r="AK210" s="1024"/>
    </row>
    <row r="211" spans="1:37">
      <c r="A211" s="1016"/>
      <c r="B211" s="3040" t="s">
        <v>1384</v>
      </c>
      <c r="C211" s="3040"/>
      <c r="D211" s="3040"/>
      <c r="E211" s="3040"/>
      <c r="F211" s="3040"/>
      <c r="G211" s="3040"/>
      <c r="I211" s="3005"/>
      <c r="J211" s="3005"/>
      <c r="K211" s="3005"/>
      <c r="L211" s="1811"/>
      <c r="N211" s="3002"/>
      <c r="O211" s="3002"/>
      <c r="P211" s="3002"/>
      <c r="Q211" s="3002"/>
      <c r="R211" s="3002"/>
      <c r="T211" s="3001"/>
      <c r="U211" s="3001"/>
      <c r="V211" s="3001"/>
      <c r="W211" s="3001"/>
      <c r="X211" s="3001"/>
      <c r="Y211" s="3001"/>
      <c r="Z211" s="1404"/>
      <c r="AA211" s="1404"/>
      <c r="AB211" s="2999">
        <f t="shared" si="0"/>
        <v>0</v>
      </c>
      <c r="AC211" s="2999"/>
      <c r="AD211" s="2999"/>
      <c r="AE211" s="2999"/>
      <c r="AF211" s="2999"/>
      <c r="AG211" s="2999"/>
      <c r="AH211" s="1371"/>
      <c r="AI211" s="1371"/>
      <c r="AJ211" s="1371"/>
      <c r="AK211" s="1024"/>
    </row>
    <row r="212" spans="1:37">
      <c r="A212" s="1016"/>
      <c r="B212" s="3040" t="s">
        <v>1384</v>
      </c>
      <c r="C212" s="3040"/>
      <c r="D212" s="3040"/>
      <c r="E212" s="3040"/>
      <c r="F212" s="3040"/>
      <c r="G212" s="3040"/>
      <c r="I212" s="3005"/>
      <c r="J212" s="3005"/>
      <c r="K212" s="3005"/>
      <c r="L212" s="1811"/>
      <c r="N212" s="3002"/>
      <c r="O212" s="3002"/>
      <c r="P212" s="3002"/>
      <c r="Q212" s="3002"/>
      <c r="R212" s="3002"/>
      <c r="T212" s="3001"/>
      <c r="U212" s="3001"/>
      <c r="V212" s="3001"/>
      <c r="W212" s="3001"/>
      <c r="X212" s="3001"/>
      <c r="Y212" s="3001"/>
      <c r="Z212" s="1404"/>
      <c r="AA212" s="1404"/>
      <c r="AB212" s="2999">
        <f t="shared" si="0"/>
        <v>0</v>
      </c>
      <c r="AC212" s="2999"/>
      <c r="AD212" s="2999"/>
      <c r="AE212" s="2999"/>
      <c r="AF212" s="2999"/>
      <c r="AG212" s="2999"/>
      <c r="AH212" s="1371"/>
      <c r="AI212" s="1371"/>
      <c r="AJ212" s="1371"/>
      <c r="AK212" s="1024"/>
    </row>
    <row r="213" spans="1:37">
      <c r="A213" s="1016"/>
      <c r="B213" s="3040" t="s">
        <v>1384</v>
      </c>
      <c r="C213" s="3040"/>
      <c r="D213" s="3040"/>
      <c r="E213" s="3040"/>
      <c r="F213" s="3040"/>
      <c r="G213" s="3040"/>
      <c r="I213" s="3005"/>
      <c r="J213" s="3005"/>
      <c r="K213" s="3005"/>
      <c r="L213" s="1811"/>
      <c r="N213" s="3002"/>
      <c r="O213" s="3002"/>
      <c r="P213" s="3002"/>
      <c r="Q213" s="3002"/>
      <c r="R213" s="3002"/>
      <c r="T213" s="3001"/>
      <c r="U213" s="3001"/>
      <c r="V213" s="3001"/>
      <c r="W213" s="3001"/>
      <c r="X213" s="3001"/>
      <c r="Y213" s="3001"/>
      <c r="Z213" s="1404"/>
      <c r="AA213" s="1404"/>
      <c r="AB213" s="2999">
        <f t="shared" si="0"/>
        <v>0</v>
      </c>
      <c r="AC213" s="2999"/>
      <c r="AD213" s="2999"/>
      <c r="AE213" s="2999"/>
      <c r="AF213" s="2999"/>
      <c r="AG213" s="2999"/>
      <c r="AH213" s="1371"/>
      <c r="AI213" s="1371"/>
      <c r="AJ213" s="1371"/>
      <c r="AK213" s="1024"/>
    </row>
    <row r="214" spans="1:37">
      <c r="A214" s="1016"/>
      <c r="B214" s="3040" t="s">
        <v>1384</v>
      </c>
      <c r="C214" s="3040"/>
      <c r="D214" s="3040"/>
      <c r="E214" s="3040"/>
      <c r="F214" s="3040"/>
      <c r="G214" s="3040"/>
      <c r="I214" s="3005"/>
      <c r="J214" s="3005"/>
      <c r="K214" s="3005"/>
      <c r="L214" s="1811"/>
      <c r="N214" s="3002"/>
      <c r="O214" s="3002"/>
      <c r="P214" s="3002"/>
      <c r="Q214" s="3002"/>
      <c r="R214" s="3002"/>
      <c r="T214" s="3001"/>
      <c r="U214" s="3001"/>
      <c r="V214" s="3001"/>
      <c r="W214" s="3001"/>
      <c r="X214" s="3001"/>
      <c r="Y214" s="3001"/>
      <c r="Z214" s="1404"/>
      <c r="AA214" s="1404"/>
      <c r="AB214" s="2999">
        <f t="shared" si="0"/>
        <v>0</v>
      </c>
      <c r="AC214" s="2999"/>
      <c r="AD214" s="2999"/>
      <c r="AE214" s="2999"/>
      <c r="AF214" s="2999"/>
      <c r="AG214" s="2999"/>
      <c r="AH214" s="1371"/>
      <c r="AI214" s="1371"/>
      <c r="AJ214" s="1371"/>
      <c r="AK214" s="1024"/>
    </row>
    <row r="215" spans="1:37">
      <c r="A215" s="1016"/>
      <c r="B215" s="3040" t="s">
        <v>1384</v>
      </c>
      <c r="C215" s="3040"/>
      <c r="D215" s="3040"/>
      <c r="E215" s="3040"/>
      <c r="F215" s="3040"/>
      <c r="G215" s="3040"/>
      <c r="I215" s="3005"/>
      <c r="J215" s="3005"/>
      <c r="K215" s="3005"/>
      <c r="L215" s="1811"/>
      <c r="N215" s="3002"/>
      <c r="O215" s="3002"/>
      <c r="P215" s="3002"/>
      <c r="Q215" s="3002"/>
      <c r="R215" s="3002"/>
      <c r="T215" s="3001"/>
      <c r="U215" s="3001"/>
      <c r="V215" s="3001"/>
      <c r="W215" s="3001"/>
      <c r="X215" s="3001"/>
      <c r="Y215" s="3001"/>
      <c r="Z215" s="1404"/>
      <c r="AA215" s="1404"/>
      <c r="AB215" s="2999">
        <f t="shared" si="0"/>
        <v>0</v>
      </c>
      <c r="AC215" s="2999"/>
      <c r="AD215" s="2999"/>
      <c r="AE215" s="2999"/>
      <c r="AF215" s="2999"/>
      <c r="AG215" s="2999"/>
      <c r="AH215" s="1371"/>
      <c r="AI215" s="1371"/>
      <c r="AJ215" s="1371"/>
      <c r="AK215" s="1024"/>
    </row>
    <row r="216" spans="1:37">
      <c r="A216" s="1016"/>
      <c r="B216" s="3040" t="s">
        <v>1384</v>
      </c>
      <c r="C216" s="3040"/>
      <c r="D216" s="3040"/>
      <c r="E216" s="3040"/>
      <c r="F216" s="3040"/>
      <c r="G216" s="3040"/>
      <c r="I216" s="3201"/>
      <c r="J216" s="3201"/>
      <c r="K216" s="3201"/>
      <c r="L216" s="1811"/>
      <c r="N216" s="3002"/>
      <c r="O216" s="3002"/>
      <c r="P216" s="3002"/>
      <c r="Q216" s="3002"/>
      <c r="R216" s="3002"/>
      <c r="T216" s="3001"/>
      <c r="U216" s="3001"/>
      <c r="V216" s="3001"/>
      <c r="W216" s="3001"/>
      <c r="X216" s="3001"/>
      <c r="Y216" s="3001"/>
      <c r="Z216" s="1404"/>
      <c r="AA216" s="1404"/>
      <c r="AB216" s="3007">
        <f t="shared" si="0"/>
        <v>0</v>
      </c>
      <c r="AC216" s="3007"/>
      <c r="AD216" s="3007"/>
      <c r="AE216" s="3007"/>
      <c r="AF216" s="3007"/>
      <c r="AG216" s="300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2999">
        <f>SUM(AB207:AB216)</f>
        <v>0</v>
      </c>
      <c r="AC217" s="2999"/>
      <c r="AD217" s="2999"/>
      <c r="AE217" s="2999"/>
      <c r="AF217" s="2999"/>
      <c r="AG217" s="299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2"/>
      <c r="AC223" s="3042"/>
      <c r="AD223" s="3042"/>
      <c r="AE223" s="3042"/>
      <c r="AF223" s="3042"/>
      <c r="AG223" s="3042"/>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2">
        <v>4580531</v>
      </c>
      <c r="AC226" s="3042"/>
      <c r="AD226" s="3042"/>
      <c r="AE226" s="3042"/>
      <c r="AF226" s="3042"/>
      <c r="AG226" s="3042"/>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2998">
        <v>20</v>
      </c>
      <c r="AC227" s="2998"/>
      <c r="AD227" s="2998"/>
      <c r="AE227" s="2998"/>
      <c r="AF227" s="2998"/>
      <c r="AG227" s="299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08">
        <f>IFERROR(AB226/AB227,0)</f>
        <v>229026.55</v>
      </c>
      <c r="AC228" s="3008"/>
      <c r="AD228" s="3008"/>
      <c r="AE228" s="3008"/>
      <c r="AF228" s="3008"/>
      <c r="AG228" s="300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6">
        <f>MAX(AB223,AB228)</f>
        <v>229026.55</v>
      </c>
      <c r="AC230" s="3036"/>
      <c r="AD230" s="3036"/>
      <c r="AE230" s="3036"/>
      <c r="AF230" s="3036"/>
      <c r="AG230" s="303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6">
        <f>AB217+AB230</f>
        <v>229026.55</v>
      </c>
      <c r="AC233" s="3006"/>
      <c r="AD233" s="3006"/>
      <c r="AE233" s="3006"/>
      <c r="AF233" s="3006"/>
      <c r="AG233" s="300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3">
        <v>0.05</v>
      </c>
      <c r="AC234" s="3183"/>
      <c r="AD234" s="3183"/>
      <c r="AE234" s="3183"/>
      <c r="AF234" s="3183"/>
      <c r="AG234" s="3183"/>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4">
        <f>AB233-(AB233*AB234)</f>
        <v>217575.22249999997</v>
      </c>
      <c r="AC235" s="3184"/>
      <c r="AD235" s="3184"/>
      <c r="AE235" s="3184"/>
      <c r="AF235" s="3184"/>
      <c r="AG235" s="3184"/>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6">
        <f>AB235/AB241</f>
        <v>189195.84565217391</v>
      </c>
      <c r="AC237" s="3006"/>
      <c r="AD237" s="3006"/>
      <c r="AE237" s="3006"/>
      <c r="AF237" s="3006"/>
      <c r="AG237" s="300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197">
        <v>15</v>
      </c>
      <c r="AC239" s="3197"/>
      <c r="AD239" s="3197"/>
      <c r="AE239" s="3197"/>
      <c r="AF239" s="3197"/>
      <c r="AG239" s="319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6">
        <v>0.04</v>
      </c>
      <c r="AC240" s="3186"/>
      <c r="AD240" s="3186"/>
      <c r="AE240" s="3186"/>
      <c r="AF240" s="3186"/>
      <c r="AG240" s="3186"/>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87">
        <v>1.1499999999999999</v>
      </c>
      <c r="AC241" s="3187"/>
      <c r="AD241" s="3187"/>
      <c r="AE241" s="3187"/>
      <c r="AF241" s="3187"/>
      <c r="AG241" s="318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6">
        <f>PV(AB240/12,AB239*12,-AB237/12, ,0)</f>
        <v>2131482.7409178424</v>
      </c>
      <c r="AC243" s="3177"/>
      <c r="AD243" s="3177"/>
      <c r="AE243" s="3177"/>
      <c r="AF243" s="3177"/>
      <c r="AG243" s="317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0">
        <f>IFERROR(('Sources and Uses Budget'!D105/'Sources and Uses Budget'!B105),0)</f>
        <v>0</v>
      </c>
      <c r="AC249" s="3181"/>
      <c r="AD249" s="3181"/>
      <c r="AE249" s="3181"/>
      <c r="AF249" s="3181"/>
      <c r="AG249" s="318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4">
        <f>AD194*(1-AB249)</f>
        <v>9662916.7409178428</v>
      </c>
      <c r="AH251" s="3014"/>
      <c r="AI251" s="3014"/>
      <c r="AJ251" s="3014"/>
      <c r="AK251" s="301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4">
        <f>'Sources and Uses Budget'!C105</f>
        <v>34506827.389761336</v>
      </c>
      <c r="AH252" s="3014"/>
      <c r="AI252" s="3014"/>
      <c r="AJ252" s="3014"/>
      <c r="AK252" s="301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2">
        <f>ROUNDDOWN(IF(AND(C274="Yes",AK72=10),((AG251*2)/AG252),AG251/AG252),2)</f>
        <v>0.56000000000000005</v>
      </c>
      <c r="AH253" s="3172"/>
      <c r="AI253" s="3172"/>
      <c r="AJ253" s="3172"/>
      <c r="AK253" s="3172"/>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65">
        <f>IF(AG253=0,0,IF((AG253*100)&gt;8,8,(AG253*100)))</f>
        <v>8</v>
      </c>
      <c r="AL256" s="3165"/>
      <c r="AM256" s="316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1" t="s">
        <v>578</v>
      </c>
      <c r="D261" s="3031"/>
      <c r="E261" s="940"/>
      <c r="F261" s="2982" t="s">
        <v>2415</v>
      </c>
      <c r="G261" s="2983"/>
      <c r="H261" s="2983"/>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83"/>
      <c r="AD261" s="2984"/>
      <c r="AE261" s="943"/>
      <c r="AF261" s="1066"/>
      <c r="AG261" s="3170" t="s">
        <v>1634</v>
      </c>
      <c r="AH261" s="3170"/>
      <c r="AI261" s="3170"/>
      <c r="AJ261" s="3170"/>
      <c r="AK261" s="1026"/>
      <c r="AL261" s="1026"/>
      <c r="AM261" s="1026"/>
      <c r="AN261" s="1061"/>
      <c r="AO261" s="943"/>
      <c r="AS261" s="21"/>
      <c r="AT261" s="21"/>
    </row>
    <row r="262" spans="1:81" ht="13.7" customHeight="1">
      <c r="A262" s="1060"/>
      <c r="B262" s="1065"/>
      <c r="C262" s="1067"/>
      <c r="D262" s="943"/>
      <c r="E262" s="940"/>
      <c r="F262" s="2985"/>
      <c r="G262" s="2986"/>
      <c r="H262" s="2986"/>
      <c r="I262" s="2986"/>
      <c r="J262" s="2986"/>
      <c r="K262" s="2986"/>
      <c r="L262" s="2986"/>
      <c r="M262" s="2986"/>
      <c r="N262" s="2986"/>
      <c r="O262" s="2986"/>
      <c r="P262" s="2986"/>
      <c r="Q262" s="2986"/>
      <c r="R262" s="2986"/>
      <c r="S262" s="2986"/>
      <c r="T262" s="2986"/>
      <c r="U262" s="2986"/>
      <c r="V262" s="2986"/>
      <c r="W262" s="2986"/>
      <c r="X262" s="2986"/>
      <c r="Y262" s="2986"/>
      <c r="Z262" s="2986"/>
      <c r="AA262" s="2986"/>
      <c r="AB262" s="2986"/>
      <c r="AC262" s="2986"/>
      <c r="AD262" s="298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5"/>
      <c r="G263" s="2986"/>
      <c r="H263" s="2986"/>
      <c r="I263" s="2986"/>
      <c r="J263" s="2986"/>
      <c r="K263" s="2986"/>
      <c r="L263" s="2986"/>
      <c r="M263" s="2986"/>
      <c r="N263" s="2986"/>
      <c r="O263" s="2986"/>
      <c r="P263" s="2986"/>
      <c r="Q263" s="2986"/>
      <c r="R263" s="2986"/>
      <c r="S263" s="2986"/>
      <c r="T263" s="2986"/>
      <c r="U263" s="2986"/>
      <c r="V263" s="2986"/>
      <c r="W263" s="2986"/>
      <c r="X263" s="2986"/>
      <c r="Y263" s="2986"/>
      <c r="Z263" s="2986"/>
      <c r="AA263" s="2986"/>
      <c r="AB263" s="2986"/>
      <c r="AC263" s="2986"/>
      <c r="AD263" s="298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1"/>
      <c r="D264" s="3171"/>
      <c r="E264" s="940"/>
      <c r="F264" s="2988"/>
      <c r="G264" s="2989"/>
      <c r="H264" s="2989"/>
      <c r="I264" s="2989"/>
      <c r="J264" s="2989"/>
      <c r="K264" s="2989"/>
      <c r="L264" s="2989"/>
      <c r="M264" s="2989"/>
      <c r="N264" s="2989"/>
      <c r="O264" s="2989"/>
      <c r="P264" s="2989"/>
      <c r="Q264" s="2989"/>
      <c r="R264" s="2989"/>
      <c r="S264" s="2989"/>
      <c r="T264" s="2989"/>
      <c r="U264" s="2989"/>
      <c r="V264" s="2989"/>
      <c r="W264" s="2989"/>
      <c r="X264" s="2989"/>
      <c r="Y264" s="2989"/>
      <c r="Z264" s="2989"/>
      <c r="AA264" s="2989"/>
      <c r="AB264" s="2989"/>
      <c r="AC264" s="2989"/>
      <c r="AD264" s="2990"/>
      <c r="AE264" s="943"/>
      <c r="AF264" s="1066"/>
      <c r="AG264" s="3170"/>
      <c r="AH264" s="3170"/>
      <c r="AI264" s="3170"/>
      <c r="AJ264" s="31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65">
        <f>IF($C$261="yes",10,0)</f>
        <v>10</v>
      </c>
      <c r="AL267" s="3165"/>
      <c r="AM267" s="316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3" t="s">
        <v>1653</v>
      </c>
      <c r="B274" s="3143"/>
      <c r="C274" s="3031" t="s">
        <v>578</v>
      </c>
      <c r="D274" s="3031"/>
      <c r="E274" s="940"/>
      <c r="F274" s="3167" t="s">
        <v>1654</v>
      </c>
      <c r="G274" s="3168"/>
      <c r="H274" s="3168"/>
      <c r="I274" s="3168"/>
      <c r="J274" s="3168"/>
      <c r="K274" s="3168"/>
      <c r="L274" s="3168"/>
      <c r="M274" s="3168"/>
      <c r="N274" s="3168"/>
      <c r="O274" s="3168"/>
      <c r="P274" s="3168"/>
      <c r="Q274" s="3168"/>
      <c r="R274" s="3168"/>
      <c r="S274" s="3168"/>
      <c r="T274" s="3168"/>
      <c r="U274" s="3168"/>
      <c r="V274" s="3168"/>
      <c r="W274" s="3168"/>
      <c r="X274" s="3168"/>
      <c r="Y274" s="3168"/>
      <c r="Z274" s="3168"/>
      <c r="AA274" s="3168"/>
      <c r="AB274" s="3168"/>
      <c r="AC274" s="3168"/>
      <c r="AD274" s="3169"/>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0"/>
      <c r="G275" s="3035"/>
      <c r="H275" s="3035"/>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35"/>
      <c r="AD275" s="3161"/>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60"/>
      <c r="G276" s="3035"/>
      <c r="H276" s="3035"/>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35"/>
      <c r="AD276" s="316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0" t="s">
        <v>1656</v>
      </c>
      <c r="G277" s="3035"/>
      <c r="H277" s="3035"/>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35"/>
      <c r="AD277" s="316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0"/>
      <c r="G278" s="3035"/>
      <c r="H278" s="3035"/>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35"/>
      <c r="AD278" s="316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0" t="s">
        <v>1657</v>
      </c>
      <c r="G279" s="3035"/>
      <c r="H279" s="3035"/>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35"/>
      <c r="AD279" s="3161"/>
      <c r="AE279" s="1078"/>
      <c r="AF279" s="944"/>
      <c r="AG279" s="944"/>
      <c r="AH279" s="944"/>
      <c r="AI279" s="944"/>
      <c r="AJ279" s="943"/>
      <c r="AK279" s="1026"/>
      <c r="AL279" s="1026"/>
      <c r="AM279" s="1026"/>
      <c r="AN279" s="110"/>
      <c r="AO279" s="51"/>
      <c r="AP279" s="1079">
        <f>MAX(AP275,AP276,AP277,AP278)</f>
        <v>20</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0"/>
      <c r="G280" s="3035"/>
      <c r="H280" s="3035"/>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35"/>
      <c r="AD280" s="316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0" t="s">
        <v>1658</v>
      </c>
      <c r="G281" s="3035"/>
      <c r="H281" s="3035"/>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35"/>
      <c r="AD281" s="316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2"/>
      <c r="G282" s="3163"/>
      <c r="H282" s="3163"/>
      <c r="I282" s="3163"/>
      <c r="J282" s="3163"/>
      <c r="K282" s="3163"/>
      <c r="L282" s="3163"/>
      <c r="M282" s="3163"/>
      <c r="N282" s="3163"/>
      <c r="O282" s="3163"/>
      <c r="P282" s="3163"/>
      <c r="Q282" s="3163"/>
      <c r="R282" s="3163"/>
      <c r="S282" s="3163"/>
      <c r="T282" s="3163"/>
      <c r="U282" s="3163"/>
      <c r="V282" s="3163"/>
      <c r="W282" s="3163"/>
      <c r="X282" s="3163"/>
      <c r="Y282" s="3163"/>
      <c r="Z282" s="3163"/>
      <c r="AA282" s="3163"/>
      <c r="AB282" s="3163"/>
      <c r="AC282" s="3163"/>
      <c r="AD282" s="316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3" t="s">
        <v>1659</v>
      </c>
      <c r="B284" s="3143"/>
      <c r="C284" s="3031" t="s">
        <v>626</v>
      </c>
      <c r="D284" s="303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0" t="s">
        <v>1662</v>
      </c>
      <c r="G285" s="3035"/>
      <c r="H285" s="3035"/>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35"/>
      <c r="AD285" s="3161"/>
      <c r="AE285" s="944"/>
      <c r="AF285" s="944"/>
      <c r="AG285" s="944"/>
      <c r="AH285" s="944"/>
      <c r="AI285" s="944"/>
      <c r="AJ285" s="943"/>
      <c r="AK285" s="1026"/>
      <c r="AL285" s="1026"/>
      <c r="AM285" s="1026"/>
      <c r="AR285" s="1086"/>
    </row>
    <row r="286" spans="1:53" ht="15" customHeight="1">
      <c r="A286" s="1060"/>
      <c r="B286" s="944"/>
      <c r="C286" s="943"/>
      <c r="D286" s="944"/>
      <c r="E286" s="943"/>
      <c r="F286" s="3160"/>
      <c r="G286" s="3035"/>
      <c r="H286" s="3035"/>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35"/>
      <c r="AD286" s="3161"/>
      <c r="AE286" s="944"/>
      <c r="AF286" s="944"/>
      <c r="AG286" s="944"/>
      <c r="AH286" s="944"/>
      <c r="AI286" s="944"/>
      <c r="AJ286" s="943"/>
      <c r="AK286" s="1026"/>
      <c r="AL286" s="1026"/>
      <c r="AM286" s="1026"/>
      <c r="AR286" s="1086"/>
    </row>
    <row r="287" spans="1:53">
      <c r="A287" s="1060"/>
      <c r="B287" s="944"/>
      <c r="C287" s="943"/>
      <c r="D287" s="944"/>
      <c r="E287" s="943"/>
      <c r="F287" s="3160" t="s">
        <v>1657</v>
      </c>
      <c r="G287" s="3035"/>
      <c r="H287" s="3035"/>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35"/>
      <c r="AD287" s="316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0"/>
      <c r="G288" s="3035"/>
      <c r="H288" s="3035"/>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35"/>
      <c r="AD288" s="3161"/>
      <c r="AE288" s="944"/>
      <c r="AF288" s="944"/>
      <c r="AG288" s="944"/>
      <c r="AH288" s="944"/>
      <c r="AI288" s="944"/>
      <c r="AJ288" s="943"/>
      <c r="AK288" s="1026"/>
      <c r="AL288" s="1026"/>
      <c r="AM288" s="1026"/>
      <c r="AP288" s="1079"/>
      <c r="AQ288" s="968"/>
      <c r="AR288" s="1086"/>
    </row>
    <row r="289" spans="1:60">
      <c r="A289" s="1060"/>
      <c r="B289" s="944"/>
      <c r="C289" s="943"/>
      <c r="D289" s="944"/>
      <c r="E289" s="943"/>
      <c r="F289" s="3160" t="s">
        <v>1663</v>
      </c>
      <c r="G289" s="3035"/>
      <c r="H289" s="3035"/>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35"/>
      <c r="AD289" s="3161"/>
      <c r="AE289" s="944"/>
      <c r="AF289" s="944"/>
      <c r="AG289" s="944"/>
      <c r="AH289" s="944"/>
      <c r="AI289" s="944"/>
      <c r="AJ289" s="943"/>
      <c r="AK289" s="1026"/>
      <c r="AL289" s="1026"/>
      <c r="AM289" s="1026"/>
      <c r="AP289" s="1079"/>
      <c r="AQ289" s="968"/>
      <c r="AR289" s="1086"/>
    </row>
    <row r="290" spans="1:60">
      <c r="A290" s="1060"/>
      <c r="B290" s="944"/>
      <c r="C290" s="943"/>
      <c r="D290" s="944"/>
      <c r="E290" s="943"/>
      <c r="F290" s="3162"/>
      <c r="G290" s="3163"/>
      <c r="H290" s="3163"/>
      <c r="I290" s="3163"/>
      <c r="J290" s="3163"/>
      <c r="K290" s="3163"/>
      <c r="L290" s="3163"/>
      <c r="M290" s="3163"/>
      <c r="N290" s="3163"/>
      <c r="O290" s="3163"/>
      <c r="P290" s="3163"/>
      <c r="Q290" s="3163"/>
      <c r="R290" s="3163"/>
      <c r="S290" s="3163"/>
      <c r="T290" s="3163"/>
      <c r="U290" s="3163"/>
      <c r="V290" s="3163"/>
      <c r="W290" s="3163"/>
      <c r="X290" s="3163"/>
      <c r="Y290" s="3163"/>
      <c r="Z290" s="3163"/>
      <c r="AA290" s="3163"/>
      <c r="AB290" s="3163"/>
      <c r="AC290" s="3163"/>
      <c r="AD290" s="316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3" t="s">
        <v>1664</v>
      </c>
      <c r="B292" s="3143"/>
      <c r="C292" s="3031" t="s">
        <v>626</v>
      </c>
      <c r="D292" s="303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0" t="s">
        <v>1665</v>
      </c>
      <c r="G293" s="3035"/>
      <c r="H293" s="3035"/>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35"/>
      <c r="AD293" s="3161"/>
      <c r="AE293" s="944"/>
      <c r="AF293" s="944"/>
      <c r="AG293" s="1012"/>
      <c r="AH293" s="944"/>
      <c r="AI293" s="944"/>
      <c r="AJ293" s="943"/>
      <c r="AK293" s="1026"/>
      <c r="AL293" s="1026"/>
      <c r="AM293" s="1026"/>
      <c r="AN293" s="110"/>
      <c r="AO293" s="51"/>
      <c r="AP293" s="950" t="s">
        <v>1384</v>
      </c>
      <c r="AR293" s="21"/>
    </row>
    <row r="294" spans="1:60" s="21" customFormat="1">
      <c r="F294" s="3160"/>
      <c r="G294" s="3035"/>
      <c r="H294" s="3035"/>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35"/>
      <c r="AD294" s="3161"/>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0" t="s">
        <v>1384</v>
      </c>
      <c r="G298" s="3151"/>
      <c r="H298" s="3151"/>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51"/>
      <c r="AD298" s="315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0"/>
      <c r="G299" s="3151"/>
      <c r="H299" s="3151"/>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51"/>
      <c r="AD299" s="315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0"/>
      <c r="G300" s="3151"/>
      <c r="H300" s="3151"/>
      <c r="I300" s="3151"/>
      <c r="J300" s="3151"/>
      <c r="K300" s="3151"/>
      <c r="L300" s="3151"/>
      <c r="M300" s="3151"/>
      <c r="N300" s="3151"/>
      <c r="O300" s="3151"/>
      <c r="P300" s="3151"/>
      <c r="Q300" s="3151"/>
      <c r="R300" s="3151"/>
      <c r="S300" s="3151"/>
      <c r="T300" s="3151"/>
      <c r="U300" s="3151"/>
      <c r="V300" s="3151"/>
      <c r="W300" s="3151"/>
      <c r="X300" s="3151"/>
      <c r="Y300" s="3151"/>
      <c r="Z300" s="3151"/>
      <c r="AA300" s="3151"/>
      <c r="AB300" s="3151"/>
      <c r="AC300" s="3151"/>
      <c r="AD300" s="315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0"/>
      <c r="G301" s="3151"/>
      <c r="H301" s="3151"/>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51"/>
      <c r="AD301" s="315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3"/>
      <c r="G302" s="3154"/>
      <c r="H302" s="3154"/>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54"/>
      <c r="AD302" s="315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56" t="s">
        <v>1384</v>
      </c>
      <c r="J306" s="3156"/>
      <c r="K306" s="3156"/>
      <c r="L306" s="3156"/>
      <c r="M306" s="3156"/>
      <c r="N306" s="3156"/>
      <c r="O306" s="3156"/>
      <c r="P306" s="3156"/>
      <c r="Q306" s="3156"/>
      <c r="R306" s="3156"/>
      <c r="S306" s="3156"/>
      <c r="T306" s="3156"/>
      <c r="U306" s="3156"/>
      <c r="V306" s="3156"/>
      <c r="W306" s="3156"/>
      <c r="X306" s="3156"/>
      <c r="Y306" s="3156"/>
      <c r="Z306" s="3156"/>
      <c r="AA306" s="3156"/>
      <c r="AB306" s="3156"/>
      <c r="AC306" s="3156"/>
      <c r="AD306" s="3157"/>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56"/>
      <c r="J307" s="3156"/>
      <c r="K307" s="3156"/>
      <c r="L307" s="3156"/>
      <c r="M307" s="3156"/>
      <c r="N307" s="3156"/>
      <c r="O307" s="3156"/>
      <c r="P307" s="3156"/>
      <c r="Q307" s="3156"/>
      <c r="R307" s="3156"/>
      <c r="S307" s="3156"/>
      <c r="T307" s="3156"/>
      <c r="U307" s="3156"/>
      <c r="V307" s="3156"/>
      <c r="W307" s="3156"/>
      <c r="X307" s="3156"/>
      <c r="Y307" s="3156"/>
      <c r="Z307" s="3156"/>
      <c r="AA307" s="3156"/>
      <c r="AB307" s="3156"/>
      <c r="AC307" s="3156"/>
      <c r="AD307" s="3157"/>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56"/>
      <c r="J308" s="3156"/>
      <c r="K308" s="3156"/>
      <c r="L308" s="3156"/>
      <c r="M308" s="3156"/>
      <c r="N308" s="3156"/>
      <c r="O308" s="3156"/>
      <c r="P308" s="3156"/>
      <c r="Q308" s="3156"/>
      <c r="R308" s="3156"/>
      <c r="S308" s="3156"/>
      <c r="T308" s="3156"/>
      <c r="U308" s="3156"/>
      <c r="V308" s="3156"/>
      <c r="W308" s="3156"/>
      <c r="X308" s="3156"/>
      <c r="Y308" s="3156"/>
      <c r="Z308" s="3156"/>
      <c r="AA308" s="3156"/>
      <c r="AB308" s="3156"/>
      <c r="AC308" s="3156"/>
      <c r="AD308" s="3157"/>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58"/>
      <c r="J309" s="3158"/>
      <c r="K309" s="3158"/>
      <c r="L309" s="3158"/>
      <c r="M309" s="3158"/>
      <c r="N309" s="3158"/>
      <c r="O309" s="3158"/>
      <c r="P309" s="3158"/>
      <c r="Q309" s="3158"/>
      <c r="R309" s="3158"/>
      <c r="S309" s="3158"/>
      <c r="T309" s="3158"/>
      <c r="U309" s="3158"/>
      <c r="V309" s="3158"/>
      <c r="W309" s="3158"/>
      <c r="X309" s="3158"/>
      <c r="Y309" s="3158"/>
      <c r="Z309" s="3158"/>
      <c r="AA309" s="3158"/>
      <c r="AB309" s="3158"/>
      <c r="AC309" s="3158"/>
      <c r="AD309" s="3159"/>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6" t="s">
        <v>1384</v>
      </c>
      <c r="J311" s="3156"/>
      <c r="K311" s="3156"/>
      <c r="L311" s="3156"/>
      <c r="M311" s="3156"/>
      <c r="N311" s="3156"/>
      <c r="O311" s="3156"/>
      <c r="P311" s="3156"/>
      <c r="Q311" s="3156"/>
      <c r="R311" s="3156"/>
      <c r="S311" s="3156"/>
      <c r="T311" s="3156"/>
      <c r="U311" s="3156"/>
      <c r="V311" s="3156"/>
      <c r="W311" s="3156"/>
      <c r="X311" s="3156"/>
      <c r="Y311" s="3156"/>
      <c r="Z311" s="3156"/>
      <c r="AA311" s="3156"/>
      <c r="AB311" s="3156"/>
      <c r="AC311" s="3156"/>
      <c r="AD311" s="315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6"/>
      <c r="J312" s="3156"/>
      <c r="K312" s="3156"/>
      <c r="L312" s="3156"/>
      <c r="M312" s="3156"/>
      <c r="N312" s="3156"/>
      <c r="O312" s="3156"/>
      <c r="P312" s="3156"/>
      <c r="Q312" s="3156"/>
      <c r="R312" s="3156"/>
      <c r="S312" s="3156"/>
      <c r="T312" s="3156"/>
      <c r="U312" s="3156"/>
      <c r="V312" s="3156"/>
      <c r="W312" s="3156"/>
      <c r="X312" s="3156"/>
      <c r="Y312" s="3156"/>
      <c r="Z312" s="3156"/>
      <c r="AA312" s="3156"/>
      <c r="AB312" s="3156"/>
      <c r="AC312" s="3156"/>
      <c r="AD312" s="3157"/>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58"/>
      <c r="J313" s="3158"/>
      <c r="K313" s="3158"/>
      <c r="L313" s="3158"/>
      <c r="M313" s="3158"/>
      <c r="N313" s="3158"/>
      <c r="O313" s="3158"/>
      <c r="P313" s="3158"/>
      <c r="Q313" s="3158"/>
      <c r="R313" s="3158"/>
      <c r="S313" s="3158"/>
      <c r="T313" s="3158"/>
      <c r="U313" s="3158"/>
      <c r="V313" s="3158"/>
      <c r="W313" s="3158"/>
      <c r="X313" s="3158"/>
      <c r="Y313" s="3158"/>
      <c r="Z313" s="3158"/>
      <c r="AA313" s="3158"/>
      <c r="AB313" s="3158"/>
      <c r="AC313" s="3158"/>
      <c r="AD313" s="3159"/>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3" t="s">
        <v>1668</v>
      </c>
      <c r="B315" s="3143"/>
      <c r="C315" s="3031" t="s">
        <v>626</v>
      </c>
      <c r="D315" s="3031"/>
      <c r="E315" s="940"/>
      <c r="F315" s="3144" t="s">
        <v>1669</v>
      </c>
      <c r="G315" s="3145"/>
      <c r="H315" s="3145"/>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45"/>
      <c r="AD315" s="3146"/>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47"/>
      <c r="G316" s="3148"/>
      <c r="H316" s="3148"/>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48"/>
      <c r="AD316" s="3149"/>
      <c r="AE316" s="944"/>
      <c r="AF316" s="944"/>
      <c r="AG316" s="944"/>
      <c r="AH316" s="944"/>
      <c r="AI316" s="944"/>
      <c r="AJ316" s="943"/>
      <c r="AK316" s="1026"/>
      <c r="AL316" s="1026"/>
      <c r="AM316" s="1026"/>
      <c r="AN316" s="110"/>
      <c r="AO316" s="51"/>
    </row>
    <row r="317" spans="1:60" ht="15" customHeight="1">
      <c r="A317" s="1060"/>
      <c r="B317" s="944"/>
      <c r="C317" s="944"/>
      <c r="D317" s="944"/>
      <c r="E317" s="944"/>
      <c r="F317" s="3147"/>
      <c r="G317" s="3148"/>
      <c r="H317" s="3148"/>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48"/>
      <c r="AD317" s="314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17">
        <f>AP279</f>
        <v>20</v>
      </c>
      <c r="AL320" s="3018"/>
      <c r="AM320" s="301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99" t="s">
        <v>1585</v>
      </c>
      <c r="AF323" s="3099"/>
      <c r="AG323" s="3099"/>
      <c r="AH323" s="3099"/>
      <c r="AI323" s="3099"/>
      <c r="AJ323" s="3099"/>
      <c r="AK323" s="309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35" t="s">
        <v>2192</v>
      </c>
      <c r="C325" s="3035"/>
      <c r="D325" s="3035"/>
      <c r="E325" s="3035"/>
      <c r="F325" s="3035"/>
      <c r="G325" s="3035"/>
      <c r="H325" s="3035"/>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35"/>
      <c r="AD325" s="3035"/>
      <c r="AE325" s="3035"/>
      <c r="AF325" s="3035"/>
      <c r="AG325" s="3035"/>
      <c r="AH325" s="3035"/>
      <c r="AI325" s="3035"/>
      <c r="AJ325" s="3035"/>
      <c r="AK325" s="1078"/>
      <c r="AL325" s="967"/>
      <c r="AM325" s="1027"/>
      <c r="AN325" s="1000"/>
    </row>
    <row r="326" spans="1:42" s="943" customFormat="1" ht="12.75" customHeight="1">
      <c r="A326" s="1027"/>
      <c r="B326" s="3035"/>
      <c r="C326" s="3035"/>
      <c r="D326" s="3035"/>
      <c r="E326" s="3035"/>
      <c r="F326" s="3035"/>
      <c r="G326" s="3035"/>
      <c r="H326" s="3035"/>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35"/>
      <c r="AD326" s="3035"/>
      <c r="AE326" s="3035"/>
      <c r="AF326" s="3035"/>
      <c r="AG326" s="3035"/>
      <c r="AH326" s="3035"/>
      <c r="AI326" s="3035"/>
      <c r="AJ326" s="3035"/>
      <c r="AK326" s="1078"/>
      <c r="AL326" s="967"/>
      <c r="AM326" s="1027"/>
      <c r="AN326" s="1000"/>
    </row>
    <row r="327" spans="1:42" s="943" customFormat="1" ht="12.75" customHeight="1">
      <c r="A327" s="1027"/>
      <c r="B327" s="3035"/>
      <c r="C327" s="3035"/>
      <c r="D327" s="3035"/>
      <c r="E327" s="3035"/>
      <c r="F327" s="3035"/>
      <c r="G327" s="3035"/>
      <c r="H327" s="3035"/>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35"/>
      <c r="AD327" s="3035"/>
      <c r="AE327" s="3035"/>
      <c r="AF327" s="3035"/>
      <c r="AG327" s="3035"/>
      <c r="AH327" s="3035"/>
      <c r="AI327" s="3035"/>
      <c r="AJ327" s="3035"/>
      <c r="AK327" s="1078"/>
      <c r="AL327" s="967"/>
      <c r="AM327" s="1027"/>
      <c r="AN327" s="1000"/>
    </row>
    <row r="328" spans="1:42" s="943" customFormat="1" ht="12.75" customHeight="1">
      <c r="A328" s="1027"/>
      <c r="B328" s="3035"/>
      <c r="C328" s="3035"/>
      <c r="D328" s="3035"/>
      <c r="E328" s="3035"/>
      <c r="F328" s="3035"/>
      <c r="G328" s="3035"/>
      <c r="H328" s="3035"/>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35"/>
      <c r="AD328" s="3035"/>
      <c r="AE328" s="3035"/>
      <c r="AF328" s="3035"/>
      <c r="AG328" s="3035"/>
      <c r="AH328" s="3035"/>
      <c r="AI328" s="3035"/>
      <c r="AJ328" s="3035"/>
      <c r="AK328" s="1078"/>
      <c r="AL328" s="967"/>
      <c r="AM328" s="1027"/>
      <c r="AN328" s="1000"/>
    </row>
    <row r="329" spans="1:42" s="943" customFormat="1" ht="12.75" customHeight="1">
      <c r="A329" s="1027"/>
      <c r="B329" s="3035"/>
      <c r="C329" s="3035"/>
      <c r="D329" s="3035"/>
      <c r="E329" s="3035"/>
      <c r="F329" s="3035"/>
      <c r="G329" s="3035"/>
      <c r="H329" s="3035"/>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35"/>
      <c r="AD329" s="3035"/>
      <c r="AE329" s="3035"/>
      <c r="AF329" s="3035"/>
      <c r="AG329" s="3035"/>
      <c r="AH329" s="3035"/>
      <c r="AI329" s="3035"/>
      <c r="AJ329" s="3035"/>
      <c r="AK329" s="1078"/>
      <c r="AL329" s="967"/>
      <c r="AM329" s="1027"/>
      <c r="AN329" s="1000"/>
    </row>
    <row r="330" spans="1:42" s="943" customFormat="1" ht="12.75" customHeight="1">
      <c r="A330" s="1027"/>
      <c r="B330" s="3035"/>
      <c r="C330" s="3035"/>
      <c r="D330" s="3035"/>
      <c r="E330" s="3035"/>
      <c r="F330" s="3035"/>
      <c r="G330" s="3035"/>
      <c r="H330" s="3035"/>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35"/>
      <c r="AD330" s="3035"/>
      <c r="AE330" s="3035"/>
      <c r="AF330" s="3035"/>
      <c r="AG330" s="3035"/>
      <c r="AH330" s="3035"/>
      <c r="AI330" s="3035"/>
      <c r="AJ330" s="3035"/>
      <c r="AK330" s="1078"/>
      <c r="AL330" s="967"/>
      <c r="AM330" s="1027"/>
      <c r="AN330" s="1000"/>
    </row>
    <row r="331" spans="1:42" s="943" customFormat="1" ht="12.75" customHeight="1">
      <c r="A331" s="1027"/>
      <c r="B331" s="3035"/>
      <c r="C331" s="3035"/>
      <c r="D331" s="3035"/>
      <c r="E331" s="3035"/>
      <c r="F331" s="3035"/>
      <c r="G331" s="3035"/>
      <c r="H331" s="3035"/>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35"/>
      <c r="AD331" s="3035"/>
      <c r="AE331" s="3035"/>
      <c r="AF331" s="3035"/>
      <c r="AG331" s="3035"/>
      <c r="AH331" s="3035"/>
      <c r="AI331" s="3035"/>
      <c r="AJ331" s="3035"/>
      <c r="AK331" s="1078"/>
      <c r="AL331" s="967"/>
      <c r="AM331" s="1027"/>
      <c r="AN331" s="1000"/>
    </row>
    <row r="332" spans="1:42" ht="12.75" customHeight="1">
      <c r="A332" s="1027"/>
      <c r="B332" s="3035"/>
      <c r="C332" s="3035"/>
      <c r="D332" s="3035"/>
      <c r="E332" s="3035"/>
      <c r="F332" s="3035"/>
      <c r="G332" s="3035"/>
      <c r="H332" s="3035"/>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35"/>
      <c r="AD332" s="3035"/>
      <c r="AE332" s="3035"/>
      <c r="AF332" s="3035"/>
      <c r="AG332" s="3035"/>
      <c r="AH332" s="3035"/>
      <c r="AI332" s="3035"/>
      <c r="AJ332" s="3035"/>
      <c r="AK332" s="1078"/>
      <c r="AL332" s="967"/>
      <c r="AM332" s="1027"/>
    </row>
    <row r="333" spans="1:42" s="943" customFormat="1" ht="12.75" customHeight="1">
      <c r="A333" s="1060"/>
      <c r="B333" s="3035"/>
      <c r="C333" s="3035"/>
      <c r="D333" s="3035"/>
      <c r="E333" s="3035"/>
      <c r="F333" s="3035"/>
      <c r="G333" s="3035"/>
      <c r="H333" s="3035"/>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35"/>
      <c r="AD333" s="3035"/>
      <c r="AE333" s="3035"/>
      <c r="AF333" s="3035"/>
      <c r="AG333" s="3035"/>
      <c r="AH333" s="3035"/>
      <c r="AI333" s="3035"/>
      <c r="AJ333" s="303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4" t="s">
        <v>1609</v>
      </c>
      <c r="AG339" s="3134"/>
      <c r="AH339" s="3134"/>
      <c r="AI339" s="3134"/>
      <c r="AJ339" s="3134"/>
      <c r="AK339" s="3134"/>
      <c r="AL339" s="3134"/>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4" t="s">
        <v>1675</v>
      </c>
      <c r="AG346" s="3134"/>
      <c r="AH346" s="3134"/>
      <c r="AI346" s="3134"/>
      <c r="AJ346" s="3134"/>
      <c r="AK346" s="3134"/>
      <c r="AL346" s="3134"/>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4" t="s">
        <v>1649</v>
      </c>
      <c r="AG352" s="3134"/>
      <c r="AH352" s="3134"/>
      <c r="AI352" s="3134"/>
      <c r="AJ352" s="3134"/>
      <c r="AK352" s="3134"/>
      <c r="AL352" s="3134"/>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4" t="s">
        <v>1678</v>
      </c>
      <c r="AG358" s="3134"/>
      <c r="AH358" s="3134"/>
      <c r="AI358" s="3134"/>
      <c r="AJ358" s="3134"/>
      <c r="AK358" s="3134"/>
      <c r="AL358" s="3134"/>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2" t="s">
        <v>1384</v>
      </c>
      <c r="P362" s="3142"/>
      <c r="Q362" s="3142"/>
      <c r="R362" s="3142"/>
      <c r="S362" s="3142"/>
      <c r="T362" s="3142"/>
      <c r="U362" s="3142"/>
      <c r="V362" s="3142"/>
      <c r="W362" s="3142"/>
      <c r="X362" s="3142"/>
      <c r="Y362" s="3142"/>
      <c r="Z362" s="3142"/>
      <c r="AA362" s="3142"/>
      <c r="AB362" s="314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4" t="s">
        <v>1623</v>
      </c>
      <c r="AG364" s="3134"/>
      <c r="AH364" s="3134"/>
      <c r="AI364" s="3134"/>
      <c r="AJ364" s="3134"/>
      <c r="AK364" s="3134"/>
      <c r="AL364" s="3134"/>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34" t="s">
        <v>1676</v>
      </c>
      <c r="I367" s="303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1" t="s">
        <v>626</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39" t="s">
        <v>626</v>
      </c>
      <c r="C377" s="3139"/>
      <c r="D377" s="1644"/>
      <c r="E377" s="3035" t="s">
        <v>1682</v>
      </c>
      <c r="F377" s="3035"/>
      <c r="G377" s="3035"/>
      <c r="H377" s="3035"/>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35"/>
      <c r="AD377" s="3035"/>
      <c r="AE377" s="3035"/>
      <c r="AF377" s="3035"/>
      <c r="AG377" s="3035"/>
      <c r="AH377" s="1644"/>
      <c r="AI377" s="1644"/>
      <c r="AJ377" s="1644"/>
      <c r="AK377" s="1644"/>
      <c r="AL377" s="1644"/>
      <c r="AN377" s="1000"/>
    </row>
    <row r="378" spans="1:46" s="943" customFormat="1" ht="12.75" customHeight="1">
      <c r="A378" s="1060"/>
      <c r="B378" s="1023"/>
      <c r="C378" s="1639"/>
      <c r="D378" s="1644"/>
      <c r="E378" s="3035"/>
      <c r="F378" s="3035"/>
      <c r="G378" s="3035"/>
      <c r="H378" s="3035"/>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35"/>
      <c r="AD378" s="3035"/>
      <c r="AE378" s="3035"/>
      <c r="AF378" s="3035"/>
      <c r="AG378" s="3035"/>
      <c r="AH378" s="1644"/>
      <c r="AI378" s="1644"/>
      <c r="AJ378" s="1644"/>
      <c r="AK378" s="1644"/>
      <c r="AL378" s="1644"/>
      <c r="AN378" s="1000"/>
    </row>
    <row r="379" spans="1:46" s="943" customFormat="1" ht="12.75" customHeight="1">
      <c r="A379" s="1060"/>
      <c r="B379" s="1023"/>
      <c r="C379" s="1639"/>
      <c r="D379" s="1644"/>
      <c r="E379" s="3035"/>
      <c r="F379" s="3035"/>
      <c r="G379" s="3035"/>
      <c r="H379" s="3035"/>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35"/>
      <c r="AD379" s="3035"/>
      <c r="AE379" s="3035"/>
      <c r="AF379" s="3035"/>
      <c r="AG379" s="3035"/>
      <c r="AH379" s="1644"/>
      <c r="AI379" s="1644"/>
      <c r="AJ379" s="1644"/>
      <c r="AK379" s="1644"/>
      <c r="AL379" s="1644"/>
      <c r="AN379" s="1000"/>
    </row>
    <row r="380" spans="1:46" s="943" customFormat="1" ht="12.75" customHeight="1">
      <c r="A380" s="1060"/>
      <c r="B380" s="1023"/>
      <c r="C380" s="1639"/>
      <c r="D380" s="1646"/>
      <c r="E380" s="3035"/>
      <c r="F380" s="3035"/>
      <c r="G380" s="3035"/>
      <c r="H380" s="3035"/>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35"/>
      <c r="AD380" s="3035"/>
      <c r="AE380" s="3035"/>
      <c r="AF380" s="3035"/>
      <c r="AG380" s="303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17">
        <f>VLOOKUP($H$367,$AO$347:$AP$352,2,FALSE)+VLOOKUP($I$375,$AO$374:$AP$376,2,FALSE)</f>
        <v>4</v>
      </c>
      <c r="AK382" s="301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0" t="s">
        <v>2193</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32"/>
      <c r="AF386" s="3134" t="s">
        <v>1623</v>
      </c>
      <c r="AG386" s="3134"/>
      <c r="AH386" s="3134"/>
      <c r="AI386" s="3134"/>
      <c r="AJ386" s="3134"/>
      <c r="AK386" s="3134"/>
      <c r="AL386" s="3134"/>
      <c r="AM386" s="1026"/>
      <c r="AN386" s="1125"/>
    </row>
    <row r="387" spans="1:42" s="943" customFormat="1" ht="12.75" customHeight="1">
      <c r="A387" s="1126"/>
      <c r="B387" s="1023"/>
      <c r="C387" s="1639"/>
      <c r="D387" s="1106"/>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39" t="s">
        <v>626</v>
      </c>
      <c r="Y395" s="313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4" t="s">
        <v>1687</v>
      </c>
      <c r="AG397" s="3134"/>
      <c r="AH397" s="3134"/>
      <c r="AI397" s="3134"/>
      <c r="AJ397" s="3134"/>
      <c r="AK397" s="3134"/>
      <c r="AL397" s="313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34" t="s">
        <v>542</v>
      </c>
      <c r="I399" s="303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17">
        <f>VLOOKUP($H$399,$AO$366:$AP$368,2,FALSE)</f>
        <v>2</v>
      </c>
      <c r="AK401" s="3019"/>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4" t="s">
        <v>1623</v>
      </c>
      <c r="AG405" s="3134"/>
      <c r="AH405" s="3134"/>
      <c r="AI405" s="3134"/>
      <c r="AJ405" s="3134"/>
      <c r="AK405" s="3134"/>
      <c r="AL405" s="3134"/>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4" t="s">
        <v>1687</v>
      </c>
      <c r="AG408" s="3134"/>
      <c r="AH408" s="3134"/>
      <c r="AI408" s="3134"/>
      <c r="AJ408" s="3134"/>
      <c r="AK408" s="3134"/>
      <c r="AL408" s="3134"/>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34" t="s">
        <v>626</v>
      </c>
      <c r="I411" s="303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17">
        <f>VLOOKUP(H411,AT366:AU368,2,FALSE)</f>
        <v>0</v>
      </c>
      <c r="AK413" s="3019"/>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35" t="s">
        <v>1699</v>
      </c>
      <c r="F418" s="3035"/>
      <c r="G418" s="3035"/>
      <c r="H418" s="3035"/>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35"/>
      <c r="AD418" s="927"/>
      <c r="AE418" s="927"/>
      <c r="AF418" s="3134" t="s">
        <v>1649</v>
      </c>
      <c r="AG418" s="3134"/>
      <c r="AH418" s="3134"/>
      <c r="AI418" s="3134"/>
      <c r="AJ418" s="3134"/>
      <c r="AK418" s="3134"/>
      <c r="AL418" s="3134"/>
      <c r="AN418" s="1000"/>
    </row>
    <row r="419" spans="1:42" s="943" customFormat="1" ht="12.75" customHeight="1">
      <c r="B419" s="927"/>
      <c r="C419" s="986"/>
      <c r="D419" s="927"/>
      <c r="E419" s="3035"/>
      <c r="F419" s="3035"/>
      <c r="G419" s="3035"/>
      <c r="H419" s="3035"/>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35"/>
      <c r="AD419" s="927"/>
      <c r="AE419" s="927"/>
      <c r="AF419" s="927"/>
      <c r="AG419" s="927"/>
      <c r="AH419" s="927"/>
      <c r="AI419" s="927"/>
      <c r="AJ419" s="927"/>
      <c r="AK419" s="927"/>
      <c r="AL419" s="927"/>
      <c r="AN419" s="1000"/>
    </row>
    <row r="420" spans="1:42" s="943" customFormat="1" ht="12.75" customHeight="1">
      <c r="B420" s="927"/>
      <c r="C420" s="986"/>
      <c r="D420" s="1106"/>
      <c r="E420" s="3035"/>
      <c r="F420" s="3035"/>
      <c r="G420" s="3035"/>
      <c r="H420" s="3035"/>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3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35" t="s">
        <v>1700</v>
      </c>
      <c r="F422" s="3035"/>
      <c r="G422" s="3035"/>
      <c r="H422" s="3035"/>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35"/>
      <c r="AD422" s="927"/>
      <c r="AE422" s="927"/>
      <c r="AF422" s="3134" t="s">
        <v>1678</v>
      </c>
      <c r="AG422" s="3134"/>
      <c r="AH422" s="3134"/>
      <c r="AI422" s="3134"/>
      <c r="AJ422" s="3134"/>
      <c r="AK422" s="3134"/>
      <c r="AL422" s="3134"/>
      <c r="AN422" s="1000"/>
    </row>
    <row r="423" spans="1:42" s="943" customFormat="1" ht="12.75" customHeight="1">
      <c r="B423" s="927"/>
      <c r="C423" s="986"/>
      <c r="D423" s="927"/>
      <c r="E423" s="3035"/>
      <c r="F423" s="3035"/>
      <c r="G423" s="3035"/>
      <c r="H423" s="3035"/>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35"/>
      <c r="AD423" s="927"/>
      <c r="AE423" s="927"/>
      <c r="AF423" s="927"/>
      <c r="AG423" s="927"/>
      <c r="AH423" s="927"/>
      <c r="AI423" s="927"/>
      <c r="AJ423" s="927"/>
      <c r="AK423" s="927"/>
      <c r="AL423" s="927"/>
      <c r="AN423" s="1000"/>
    </row>
    <row r="424" spans="1:42" s="943" customFormat="1" ht="15" customHeight="1">
      <c r="B424" s="927"/>
      <c r="C424" s="986"/>
      <c r="D424" s="1106"/>
      <c r="E424" s="3035"/>
      <c r="F424" s="3035"/>
      <c r="G424" s="3035"/>
      <c r="H424" s="3035"/>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3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35" t="s">
        <v>1701</v>
      </c>
      <c r="F426" s="3035"/>
      <c r="G426" s="3035"/>
      <c r="H426" s="3035"/>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35"/>
      <c r="AD426" s="927"/>
      <c r="AE426" s="927"/>
      <c r="AF426" s="3134" t="s">
        <v>1623</v>
      </c>
      <c r="AG426" s="3134"/>
      <c r="AH426" s="3134"/>
      <c r="AI426" s="3134"/>
      <c r="AJ426" s="3134"/>
      <c r="AK426" s="3134"/>
      <c r="AL426" s="3134"/>
      <c r="AN426" s="1000"/>
    </row>
    <row r="427" spans="1:42" s="943" customFormat="1" ht="12.75" customHeight="1">
      <c r="A427" s="1060"/>
      <c r="B427" s="1023"/>
      <c r="C427" s="1640"/>
      <c r="D427" s="927"/>
      <c r="E427" s="3035"/>
      <c r="F427" s="3035"/>
      <c r="G427" s="3035"/>
      <c r="H427" s="3035"/>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35"/>
      <c r="AD427" s="927"/>
      <c r="AE427" s="3134"/>
      <c r="AF427" s="3134"/>
      <c r="AG427" s="3134"/>
      <c r="AH427" s="3134"/>
      <c r="AI427" s="3134"/>
      <c r="AJ427" s="3134"/>
      <c r="AK427" s="3134"/>
      <c r="AL427" s="1596"/>
      <c r="AM427" s="1026"/>
      <c r="AN427" s="1000"/>
      <c r="AO427" s="943" t="s">
        <v>626</v>
      </c>
      <c r="AP427" s="1120">
        <v>0</v>
      </c>
    </row>
    <row r="428" spans="1:42" s="943" customFormat="1" ht="12.75" customHeight="1">
      <c r="A428" s="1126"/>
      <c r="B428" s="927"/>
      <c r="C428" s="927"/>
      <c r="D428" s="1106"/>
      <c r="E428" s="3035"/>
      <c r="F428" s="3035"/>
      <c r="G428" s="3035"/>
      <c r="H428" s="3035"/>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3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35" t="s">
        <v>1702</v>
      </c>
      <c r="F430" s="3035"/>
      <c r="G430" s="3035"/>
      <c r="H430" s="3035"/>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35"/>
      <c r="AD430" s="927"/>
      <c r="AE430" s="927"/>
      <c r="AF430" s="3134" t="s">
        <v>1678</v>
      </c>
      <c r="AG430" s="3134"/>
      <c r="AH430" s="3134"/>
      <c r="AI430" s="3134"/>
      <c r="AJ430" s="3134"/>
      <c r="AK430" s="3134"/>
      <c r="AL430" s="3134"/>
      <c r="AN430" s="1000"/>
    </row>
    <row r="431" spans="1:42" s="943" customFormat="1" ht="12.75" customHeight="1">
      <c r="A431" s="1115"/>
      <c r="B431" s="1023"/>
      <c r="C431" s="1656"/>
      <c r="D431" s="1106"/>
      <c r="E431" s="3035"/>
      <c r="F431" s="3035"/>
      <c r="G431" s="3035"/>
      <c r="H431" s="3035"/>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3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35"/>
      <c r="F432" s="3035"/>
      <c r="G432" s="3035"/>
      <c r="H432" s="3035"/>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3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35" t="s">
        <v>1703</v>
      </c>
      <c r="F434" s="3035"/>
      <c r="G434" s="3035"/>
      <c r="H434" s="3035"/>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35"/>
      <c r="AD434" s="927"/>
      <c r="AE434" s="927"/>
      <c r="AF434" s="3134" t="s">
        <v>1623</v>
      </c>
      <c r="AG434" s="3134"/>
      <c r="AH434" s="3134"/>
      <c r="AI434" s="3134"/>
      <c r="AJ434" s="3134"/>
      <c r="AK434" s="3134"/>
      <c r="AL434" s="3134"/>
      <c r="AM434" s="1065"/>
      <c r="AN434" s="1000"/>
    </row>
    <row r="435" spans="1:42" s="943" customFormat="1" ht="12.75" customHeight="1">
      <c r="A435" s="1060"/>
      <c r="B435" s="1023"/>
      <c r="C435" s="1640"/>
      <c r="D435" s="1106"/>
      <c r="E435" s="3035"/>
      <c r="F435" s="3035"/>
      <c r="G435" s="3035"/>
      <c r="H435" s="3035"/>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3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35"/>
      <c r="F436" s="3035"/>
      <c r="G436" s="3035"/>
      <c r="H436" s="3035"/>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3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35" t="s">
        <v>1704</v>
      </c>
      <c r="F438" s="3035"/>
      <c r="G438" s="3035"/>
      <c r="H438" s="3035"/>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35"/>
      <c r="AD438" s="927"/>
      <c r="AE438" s="927"/>
      <c r="AF438" s="3134" t="s">
        <v>1687</v>
      </c>
      <c r="AG438" s="3134"/>
      <c r="AH438" s="3134"/>
      <c r="AI438" s="3134"/>
      <c r="AJ438" s="3134"/>
      <c r="AK438" s="3134"/>
      <c r="AL438" s="3134"/>
      <c r="AM438" s="1065"/>
      <c r="AN438" s="1000"/>
    </row>
    <row r="439" spans="1:42" s="943" customFormat="1" ht="12.75" customHeight="1">
      <c r="A439" s="1599"/>
      <c r="B439" s="1006"/>
      <c r="C439" s="1637"/>
      <c r="D439" s="1106"/>
      <c r="E439" s="3035"/>
      <c r="F439" s="3035"/>
      <c r="G439" s="3035"/>
      <c r="H439" s="3035"/>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3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35"/>
      <c r="F440" s="3035"/>
      <c r="G440" s="3035"/>
      <c r="H440" s="3035"/>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3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35" t="s">
        <v>1705</v>
      </c>
      <c r="F442" s="3035"/>
      <c r="G442" s="3035"/>
      <c r="H442" s="3035"/>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35"/>
      <c r="AD442" s="927"/>
      <c r="AE442" s="927"/>
      <c r="AF442" s="3134" t="s">
        <v>1706</v>
      </c>
      <c r="AG442" s="3134"/>
      <c r="AH442" s="3134"/>
      <c r="AI442" s="3134"/>
      <c r="AJ442" s="3134"/>
      <c r="AK442" s="3134"/>
      <c r="AL442" s="3134"/>
      <c r="AM442" s="1065"/>
      <c r="AN442" s="1000"/>
      <c r="AO442" s="1118" t="s">
        <v>725</v>
      </c>
      <c r="AP442" s="943">
        <v>3</v>
      </c>
    </row>
    <row r="443" spans="1:42" s="943" customFormat="1" ht="12.75" customHeight="1">
      <c r="A443" s="1599"/>
      <c r="B443" s="1006"/>
      <c r="C443" s="1637"/>
      <c r="D443" s="1106"/>
      <c r="E443" s="3035"/>
      <c r="F443" s="3035"/>
      <c r="G443" s="3035"/>
      <c r="H443" s="3035"/>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3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35"/>
      <c r="F444" s="3035"/>
      <c r="G444" s="3035"/>
      <c r="H444" s="3035"/>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3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34" t="s">
        <v>284</v>
      </c>
      <c r="I446" s="303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17">
        <f>VLOOKUP($H$446,$AO$394:$AP$401,2,FALSE)</f>
        <v>3</v>
      </c>
      <c r="AK448" s="301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35" t="s">
        <v>2189</v>
      </c>
      <c r="F452" s="3035"/>
      <c r="G452" s="3035"/>
      <c r="H452" s="3035"/>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927"/>
      <c r="AD452" s="927"/>
      <c r="AE452" s="930"/>
      <c r="AF452" s="3134" t="s">
        <v>1623</v>
      </c>
      <c r="AG452" s="3134"/>
      <c r="AH452" s="3134"/>
      <c r="AI452" s="3134"/>
      <c r="AJ452" s="3134"/>
      <c r="AK452" s="3134"/>
      <c r="AL452" s="3134"/>
      <c r="AM452" s="1026"/>
      <c r="AN452" s="1001"/>
    </row>
    <row r="453" spans="1:42" s="1002" customFormat="1" ht="12.75" customHeight="1">
      <c r="A453" s="1060"/>
      <c r="B453" s="1023"/>
      <c r="C453" s="1649"/>
      <c r="D453" s="1106"/>
      <c r="E453" s="3035"/>
      <c r="F453" s="3035"/>
      <c r="G453" s="3035"/>
      <c r="H453" s="3035"/>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927"/>
      <c r="AD453" s="927"/>
      <c r="AE453" s="1035"/>
      <c r="AF453" s="930"/>
      <c r="AG453" s="930"/>
      <c r="AH453" s="930"/>
      <c r="AI453" s="930"/>
      <c r="AJ453" s="930"/>
      <c r="AK453" s="930"/>
      <c r="AL453" s="930"/>
      <c r="AM453" s="1026"/>
      <c r="AN453" s="1001"/>
      <c r="AO453" s="3138"/>
      <c r="AP453" s="3138"/>
    </row>
    <row r="454" spans="1:42" s="1002" customFormat="1" ht="12.75" customHeight="1">
      <c r="A454" s="1060"/>
      <c r="B454" s="1023"/>
      <c r="C454" s="1649"/>
      <c r="D454" s="1106"/>
      <c r="E454" s="3035"/>
      <c r="F454" s="3035"/>
      <c r="G454" s="3035"/>
      <c r="H454" s="3035"/>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35"/>
      <c r="F455" s="3035"/>
      <c r="G455" s="3035"/>
      <c r="H455" s="3035"/>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35" t="s">
        <v>2191</v>
      </c>
      <c r="F457" s="3035"/>
      <c r="G457" s="3035"/>
      <c r="H457" s="3035"/>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927"/>
      <c r="AD457" s="927"/>
      <c r="AE457" s="927"/>
      <c r="AF457" s="3134" t="s">
        <v>1687</v>
      </c>
      <c r="AG457" s="3134"/>
      <c r="AH457" s="3134"/>
      <c r="AI457" s="3134"/>
      <c r="AJ457" s="3134"/>
      <c r="AK457" s="3134"/>
      <c r="AL457" s="3134"/>
      <c r="AM457" s="1026"/>
      <c r="AN457" s="1000"/>
      <c r="AO457" s="1118" t="s">
        <v>542</v>
      </c>
      <c r="AP457" s="943">
        <v>1</v>
      </c>
    </row>
    <row r="458" spans="1:42" s="943" customFormat="1" ht="12" customHeight="1">
      <c r="A458" s="1026"/>
      <c r="B458" s="927"/>
      <c r="C458" s="1657"/>
      <c r="D458" s="927"/>
      <c r="E458" s="3035"/>
      <c r="F458" s="3035"/>
      <c r="G458" s="3035"/>
      <c r="H458" s="3035"/>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35"/>
      <c r="F459" s="3035"/>
      <c r="G459" s="3035"/>
      <c r="H459" s="3035"/>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35"/>
      <c r="F460" s="3035"/>
      <c r="G460" s="3035"/>
      <c r="H460" s="3035"/>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35" t="s">
        <v>2190</v>
      </c>
      <c r="F462" s="3035"/>
      <c r="G462" s="3035"/>
      <c r="H462" s="3035"/>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35"/>
      <c r="F463" s="3035"/>
      <c r="G463" s="3035"/>
      <c r="H463" s="3035"/>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35"/>
      <c r="F464" s="3035"/>
      <c r="G464" s="3035"/>
      <c r="H464" s="3035"/>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34" t="s">
        <v>626</v>
      </c>
      <c r="I466" s="303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17">
        <f>VLOOKUP($H$466,$AO$413:$AP$415,2,FALSE)</f>
        <v>0</v>
      </c>
      <c r="AK468" s="3019"/>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6" t="s">
        <v>2194</v>
      </c>
      <c r="F472" s="3136"/>
      <c r="G472" s="3136"/>
      <c r="H472" s="3136"/>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927"/>
      <c r="AD472" s="927"/>
      <c r="AE472" s="927"/>
      <c r="AF472" s="3134" t="s">
        <v>1623</v>
      </c>
      <c r="AG472" s="3134"/>
      <c r="AH472" s="3134"/>
      <c r="AI472" s="3134"/>
      <c r="AJ472" s="3134"/>
      <c r="AK472" s="3134"/>
      <c r="AL472" s="3134"/>
      <c r="AM472" s="1026"/>
      <c r="AN472" s="1133"/>
      <c r="AP472" s="1135" t="s">
        <v>1715</v>
      </c>
    </row>
    <row r="473" spans="1:43" s="1134" customFormat="1" ht="11.85" customHeight="1">
      <c r="A473" s="1060"/>
      <c r="B473" s="1023"/>
      <c r="C473" s="1639"/>
      <c r="D473" s="1106"/>
      <c r="E473" s="3136"/>
      <c r="F473" s="3136"/>
      <c r="G473" s="3136"/>
      <c r="H473" s="3136"/>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36"/>
      <c r="F474" s="3136"/>
      <c r="G474" s="3136"/>
      <c r="H474" s="3136"/>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37" t="s">
        <v>1718</v>
      </c>
      <c r="F476" s="3137"/>
      <c r="G476" s="3137"/>
      <c r="H476" s="3137"/>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927"/>
      <c r="AD476" s="927"/>
      <c r="AE476" s="927"/>
      <c r="AF476" s="3134" t="s">
        <v>1687</v>
      </c>
      <c r="AG476" s="3134"/>
      <c r="AH476" s="3134"/>
      <c r="AI476" s="3134"/>
      <c r="AJ476" s="3134"/>
      <c r="AK476" s="3134"/>
      <c r="AL476" s="3134"/>
      <c r="AM476" s="1026"/>
      <c r="AN476" s="1136"/>
    </row>
    <row r="477" spans="1:43" s="1134" customFormat="1" ht="12.75" customHeight="1">
      <c r="A477" s="1060"/>
      <c r="B477" s="1023"/>
      <c r="C477" s="1639"/>
      <c r="D477" s="1023"/>
      <c r="E477" s="3137"/>
      <c r="F477" s="3137"/>
      <c r="G477" s="3137"/>
      <c r="H477" s="3137"/>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7"/>
      <c r="F478" s="3137"/>
      <c r="G478" s="3137"/>
      <c r="H478" s="3137"/>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34" t="s">
        <v>626</v>
      </c>
      <c r="I480" s="303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17">
        <f>VLOOKUP($H$480,$AO$413:$AP$415,2,FALSE)</f>
        <v>0</v>
      </c>
      <c r="AK482" s="3019"/>
      <c r="AL482" s="1005"/>
      <c r="AM482" s="1002"/>
      <c r="AN482" s="1138"/>
      <c r="AP482" s="3017"/>
      <c r="AQ482" s="301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5" t="s">
        <v>2195</v>
      </c>
      <c r="F486" s="3035"/>
      <c r="G486" s="3035"/>
      <c r="H486" s="3035"/>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927"/>
      <c r="AD486" s="927"/>
      <c r="AE486" s="927"/>
      <c r="AF486" s="3134" t="s">
        <v>1623</v>
      </c>
      <c r="AG486" s="3134"/>
      <c r="AH486" s="3134"/>
      <c r="AI486" s="3134"/>
      <c r="AJ486" s="3134"/>
      <c r="AK486" s="3134"/>
      <c r="AL486" s="3134"/>
      <c r="AM486" s="1026"/>
      <c r="AN486" s="1133"/>
      <c r="AT486" s="51"/>
      <c r="AU486" s="51"/>
      <c r="AV486" s="51"/>
      <c r="AW486" s="51"/>
      <c r="AX486" s="51"/>
      <c r="AY486" s="51"/>
      <c r="AZ486" s="51"/>
    </row>
    <row r="487" spans="1:81" s="1134" customFormat="1">
      <c r="A487" s="1060"/>
      <c r="B487" s="1023"/>
      <c r="C487" s="1639"/>
      <c r="D487" s="1106"/>
      <c r="E487" s="3035"/>
      <c r="F487" s="3035"/>
      <c r="G487" s="3035"/>
      <c r="H487" s="3035"/>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35" t="s">
        <v>1722</v>
      </c>
      <c r="F489" s="3035"/>
      <c r="G489" s="3035"/>
      <c r="H489" s="3035"/>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927"/>
      <c r="AD489" s="927"/>
      <c r="AE489" s="927"/>
      <c r="AF489" s="3134" t="s">
        <v>1687</v>
      </c>
      <c r="AG489" s="3134"/>
      <c r="AH489" s="3134"/>
      <c r="AI489" s="3134"/>
      <c r="AJ489" s="3134"/>
      <c r="AK489" s="3134"/>
      <c r="AL489" s="3134"/>
      <c r="AM489" s="1026"/>
      <c r="AN489" s="1133"/>
      <c r="AT489" s="51"/>
      <c r="AU489" s="51"/>
      <c r="AV489" s="51"/>
      <c r="AW489" s="51"/>
      <c r="AX489" s="51"/>
      <c r="AY489" s="51"/>
      <c r="AZ489" s="51"/>
    </row>
    <row r="490" spans="1:81" s="1134" customFormat="1">
      <c r="A490" s="1060"/>
      <c r="B490" s="1023"/>
      <c r="C490" s="1639"/>
      <c r="D490" s="1023"/>
      <c r="E490" s="3035"/>
      <c r="F490" s="3035"/>
      <c r="G490" s="3035"/>
      <c r="H490" s="3035"/>
      <c r="I490" s="3035"/>
      <c r="J490" s="3035"/>
      <c r="K490" s="3035"/>
      <c r="L490" s="3035"/>
      <c r="M490" s="3035"/>
      <c r="N490" s="3035"/>
      <c r="O490" s="3035"/>
      <c r="P490" s="3035"/>
      <c r="Q490" s="3035"/>
      <c r="R490" s="3035"/>
      <c r="S490" s="3035"/>
      <c r="T490" s="3035"/>
      <c r="U490" s="3035"/>
      <c r="V490" s="3035"/>
      <c r="W490" s="3035"/>
      <c r="X490" s="3035"/>
      <c r="Y490" s="3035"/>
      <c r="Z490" s="3035"/>
      <c r="AA490" s="3035"/>
      <c r="AB490" s="303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34" t="s">
        <v>626</v>
      </c>
      <c r="I492" s="303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17">
        <f>VLOOKUP($H$492,$AO$427:$AP$429,2,FALSE)</f>
        <v>0</v>
      </c>
      <c r="AK494" s="301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5" t="s">
        <v>1725</v>
      </c>
      <c r="F498" s="3035"/>
      <c r="G498" s="3035"/>
      <c r="H498" s="3035"/>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927"/>
      <c r="AD498" s="927"/>
      <c r="AE498" s="927"/>
      <c r="AF498" s="3134" t="s">
        <v>1623</v>
      </c>
      <c r="AG498" s="3134"/>
      <c r="AH498" s="3134"/>
      <c r="AI498" s="3134"/>
      <c r="AJ498" s="3134"/>
      <c r="AK498" s="3134"/>
      <c r="AL498" s="3134"/>
      <c r="AM498" s="1026"/>
      <c r="AN498" s="1133"/>
      <c r="AT498" s="51"/>
      <c r="AU498" s="51"/>
      <c r="AV498" s="51"/>
      <c r="AW498" s="51"/>
      <c r="AX498" s="51"/>
      <c r="AY498" s="51"/>
      <c r="AZ498" s="51"/>
    </row>
    <row r="499" spans="1:81" s="1134" customFormat="1">
      <c r="A499" s="1060"/>
      <c r="B499" s="927"/>
      <c r="C499" s="1637"/>
      <c r="D499" s="1106"/>
      <c r="E499" s="3035"/>
      <c r="F499" s="3035"/>
      <c r="G499" s="3035"/>
      <c r="H499" s="3035"/>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35"/>
      <c r="F500" s="3035"/>
      <c r="G500" s="3035"/>
      <c r="H500" s="3035"/>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35"/>
      <c r="F501" s="3035"/>
      <c r="G501" s="3035"/>
      <c r="H501" s="3035"/>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5" t="s">
        <v>1726</v>
      </c>
      <c r="F503" s="3035"/>
      <c r="G503" s="3035"/>
      <c r="H503" s="3035"/>
      <c r="I503" s="3035"/>
      <c r="J503" s="3035"/>
      <c r="K503" s="3035"/>
      <c r="L503" s="3035"/>
      <c r="M503" s="3035"/>
      <c r="N503" s="3035"/>
      <c r="O503" s="3035"/>
      <c r="P503" s="3035"/>
      <c r="Q503" s="3035"/>
      <c r="R503" s="3035"/>
      <c r="S503" s="3035"/>
      <c r="T503" s="3035"/>
      <c r="U503" s="3035"/>
      <c r="V503" s="3035"/>
      <c r="W503" s="3035"/>
      <c r="X503" s="3035"/>
      <c r="Y503" s="3035"/>
      <c r="Z503" s="3035"/>
      <c r="AA503" s="3035"/>
      <c r="AB503" s="969"/>
      <c r="AC503" s="927"/>
      <c r="AD503" s="927"/>
      <c r="AE503" s="927"/>
      <c r="AF503" s="3134" t="s">
        <v>1687</v>
      </c>
      <c r="AG503" s="3134"/>
      <c r="AH503" s="3134"/>
      <c r="AI503" s="3134"/>
      <c r="AJ503" s="3134"/>
      <c r="AK503" s="3134"/>
      <c r="AL503" s="3134"/>
      <c r="AM503" s="1026"/>
      <c r="AN503" s="1133"/>
      <c r="AO503" s="126"/>
      <c r="AP503" s="51"/>
    </row>
    <row r="504" spans="1:81" s="1134" customFormat="1">
      <c r="A504" s="1060"/>
      <c r="B504" s="1006"/>
      <c r="C504" s="1637"/>
      <c r="D504" s="1106"/>
      <c r="E504" s="3035"/>
      <c r="F504" s="3035"/>
      <c r="G504" s="3035"/>
      <c r="H504" s="3035"/>
      <c r="I504" s="3035"/>
      <c r="J504" s="3035"/>
      <c r="K504" s="3035"/>
      <c r="L504" s="3035"/>
      <c r="M504" s="3035"/>
      <c r="N504" s="3035"/>
      <c r="O504" s="3035"/>
      <c r="P504" s="3035"/>
      <c r="Q504" s="3035"/>
      <c r="R504" s="3035"/>
      <c r="S504" s="3035"/>
      <c r="T504" s="3035"/>
      <c r="U504" s="3035"/>
      <c r="V504" s="3035"/>
      <c r="W504" s="3035"/>
      <c r="X504" s="3035"/>
      <c r="Y504" s="3035"/>
      <c r="Z504" s="3035"/>
      <c r="AA504" s="303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5"/>
      <c r="F505" s="3035"/>
      <c r="G505" s="3035"/>
      <c r="H505" s="3035"/>
      <c r="I505" s="3035"/>
      <c r="J505" s="3035"/>
      <c r="K505" s="3035"/>
      <c r="L505" s="3035"/>
      <c r="M505" s="3035"/>
      <c r="N505" s="3035"/>
      <c r="O505" s="3035"/>
      <c r="P505" s="3035"/>
      <c r="Q505" s="3035"/>
      <c r="R505" s="3035"/>
      <c r="S505" s="3035"/>
      <c r="T505" s="3035"/>
      <c r="U505" s="3035"/>
      <c r="V505" s="3035"/>
      <c r="W505" s="3035"/>
      <c r="X505" s="3035"/>
      <c r="Y505" s="3035"/>
      <c r="Z505" s="3035"/>
      <c r="AA505" s="303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5"/>
      <c r="F506" s="3035"/>
      <c r="G506" s="3035"/>
      <c r="H506" s="3035"/>
      <c r="I506" s="3035"/>
      <c r="J506" s="3035"/>
      <c r="K506" s="3035"/>
      <c r="L506" s="3035"/>
      <c r="M506" s="3035"/>
      <c r="N506" s="3035"/>
      <c r="O506" s="3035"/>
      <c r="P506" s="3035"/>
      <c r="Q506" s="3035"/>
      <c r="R506" s="3035"/>
      <c r="S506" s="3035"/>
      <c r="T506" s="3035"/>
      <c r="U506" s="3035"/>
      <c r="V506" s="3035"/>
      <c r="W506" s="3035"/>
      <c r="X506" s="3035"/>
      <c r="Y506" s="3035"/>
      <c r="Z506" s="3035"/>
      <c r="AA506" s="303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34" t="s">
        <v>626</v>
      </c>
      <c r="I508" s="303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17">
        <f>VLOOKUP($H$508,$AO$441:$AP$443,2,FALSE)</f>
        <v>0</v>
      </c>
      <c r="AK510" s="301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5" t="s">
        <v>1728</v>
      </c>
      <c r="F514" s="3035"/>
      <c r="G514" s="3035"/>
      <c r="H514" s="3035"/>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927"/>
      <c r="AD514" s="927"/>
      <c r="AE514" s="927"/>
      <c r="AF514" s="3134" t="s">
        <v>1687</v>
      </c>
      <c r="AG514" s="3134"/>
      <c r="AH514" s="3134"/>
      <c r="AI514" s="3134"/>
      <c r="AJ514" s="3134"/>
      <c r="AK514" s="3134"/>
      <c r="AL514" s="313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35"/>
      <c r="F515" s="3035"/>
      <c r="G515" s="3035"/>
      <c r="H515" s="3035"/>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5" t="s">
        <v>1729</v>
      </c>
      <c r="F517" s="3035"/>
      <c r="G517" s="3035"/>
      <c r="H517" s="3035"/>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927"/>
      <c r="AD517" s="927"/>
      <c r="AE517" s="927"/>
      <c r="AF517" s="3134" t="s">
        <v>1706</v>
      </c>
      <c r="AG517" s="3134"/>
      <c r="AH517" s="3134"/>
      <c r="AI517" s="3134"/>
      <c r="AJ517" s="3134"/>
      <c r="AK517" s="3134"/>
      <c r="AL517" s="313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35"/>
      <c r="F518" s="3035"/>
      <c r="G518" s="3035"/>
      <c r="H518" s="3035"/>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34" t="s">
        <v>626</v>
      </c>
      <c r="I520" s="303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17">
        <f>VLOOKUP($H$520,$AO$455:$AP$457,2,FALSE)</f>
        <v>0</v>
      </c>
      <c r="AK522" s="301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35" t="s">
        <v>2188</v>
      </c>
      <c r="F526" s="3035"/>
      <c r="G526" s="3035"/>
      <c r="H526" s="3035"/>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35"/>
      <c r="AD526" s="3035"/>
      <c r="AE526" s="927"/>
      <c r="AF526" s="3134" t="s">
        <v>1687</v>
      </c>
      <c r="AG526" s="3134"/>
      <c r="AH526" s="3134"/>
      <c r="AI526" s="3134"/>
      <c r="AJ526" s="3134"/>
      <c r="AK526" s="3134"/>
      <c r="AL526" s="3134"/>
      <c r="AM526" s="1031"/>
      <c r="AN526" s="1133"/>
    </row>
    <row r="527" spans="1:74" s="1134" customFormat="1" ht="13.7" customHeight="1">
      <c r="A527" s="1060"/>
      <c r="B527" s="1035"/>
      <c r="C527" s="1649"/>
      <c r="D527" s="1106"/>
      <c r="E527" s="3035"/>
      <c r="F527" s="3035"/>
      <c r="G527" s="3035"/>
      <c r="H527" s="3035"/>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35"/>
      <c r="AD527" s="3035"/>
      <c r="AE527" s="927"/>
      <c r="AF527" s="1596"/>
      <c r="AG527" s="1596"/>
      <c r="AH527" s="1596"/>
      <c r="AI527" s="1596"/>
      <c r="AJ527" s="1596"/>
      <c r="AK527" s="1596"/>
      <c r="AL527" s="1596"/>
      <c r="AM527" s="1031"/>
      <c r="AN527" s="1133"/>
    </row>
    <row r="528" spans="1:74" s="1134" customFormat="1">
      <c r="A528" s="1060"/>
      <c r="B528" s="1035"/>
      <c r="C528" s="1649"/>
      <c r="D528" s="1106"/>
      <c r="E528" s="3035"/>
      <c r="F528" s="3035"/>
      <c r="G528" s="3035"/>
      <c r="H528" s="3035"/>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35"/>
      <c r="AD528" s="303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35"/>
      <c r="F529" s="3035"/>
      <c r="G529" s="3035"/>
      <c r="H529" s="3035"/>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35"/>
      <c r="AD529" s="303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5" t="s">
        <v>2196</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7"/>
      <c r="AF531" s="3134" t="s">
        <v>1623</v>
      </c>
      <c r="AG531" s="3134"/>
      <c r="AH531" s="3134"/>
      <c r="AI531" s="3134"/>
      <c r="AJ531" s="3134"/>
      <c r="AK531" s="3134"/>
      <c r="AL531" s="3134"/>
      <c r="AM531" s="1031"/>
      <c r="AN531" s="1000"/>
    </row>
    <row r="532" spans="1:81" s="943" customFormat="1" ht="12.75" customHeight="1">
      <c r="A532" s="1060"/>
      <c r="B532" s="1035"/>
      <c r="C532" s="1649"/>
      <c r="D532" s="1106"/>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34" t="s">
        <v>725</v>
      </c>
      <c r="I536" s="303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17">
        <f>VLOOKUP($H$536,$AP$477:$AQ$479,2,FALSE)</f>
        <v>2</v>
      </c>
      <c r="AK538" s="301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35" t="s">
        <v>2187</v>
      </c>
      <c r="F542" s="3035"/>
      <c r="G542" s="3035"/>
      <c r="H542" s="3035"/>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35"/>
      <c r="AD542" s="3035"/>
      <c r="AE542" s="927"/>
      <c r="AF542" s="3134" t="s">
        <v>1733</v>
      </c>
      <c r="AG542" s="3134"/>
      <c r="AH542" s="3134"/>
      <c r="AI542" s="3134"/>
      <c r="AJ542" s="3134"/>
      <c r="AK542" s="3134"/>
      <c r="AL542" s="3134"/>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5"/>
      <c r="F543" s="3035"/>
      <c r="G543" s="3035"/>
      <c r="H543" s="3035"/>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35"/>
      <c r="AD543" s="303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5"/>
      <c r="F544" s="3035"/>
      <c r="G544" s="3035"/>
      <c r="H544" s="3035"/>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35"/>
      <c r="AD544" s="303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5"/>
      <c r="F545" s="3035"/>
      <c r="G545" s="3035"/>
      <c r="H545" s="3035"/>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35"/>
      <c r="AD545" s="303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34" t="s">
        <v>626</v>
      </c>
      <c r="I547" s="303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17">
        <f>VLOOKUP($H$547,$AO$541:$AP$542,2,FALSE)</f>
        <v>0</v>
      </c>
      <c r="AK549" s="301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17">
        <f>IF(($AJ$382+$AJ$401+$AJ$413+$AJ$448+$AJ$468+$AJ$482+$AJ$494+$AJ$510+$AJ$522+$AJ$538+AJ549)&gt;10,10,($AJ$382+$AJ$401+$AJ$413+$AJ$448+$AJ$468+$AJ$482+$AJ$494+$AJ$510+$AJ$522+$AJ$538+AJ549))</f>
        <v>10</v>
      </c>
      <c r="AL551" s="3018"/>
      <c r="AM551" s="301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17">
        <f>IF((AK320+AK551)&gt;20,20,(AK320+AK551))</f>
        <v>20</v>
      </c>
      <c r="AL553" s="3018"/>
      <c r="AM553" s="301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99" t="s">
        <v>1585</v>
      </c>
      <c r="AF556" s="3099"/>
      <c r="AG556" s="3099"/>
      <c r="AH556" s="3099"/>
      <c r="AI556" s="3099"/>
      <c r="AJ556" s="3099"/>
      <c r="AK556" s="309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26" t="s">
        <v>1738</v>
      </c>
      <c r="D558" s="3026"/>
      <c r="E558" s="3026"/>
      <c r="F558" s="3026"/>
      <c r="G558" s="3026"/>
      <c r="H558" s="3026"/>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26"/>
      <c r="AD558" s="3026"/>
      <c r="AE558" s="3026"/>
      <c r="AF558" s="3026"/>
      <c r="AG558" s="3026"/>
      <c r="AH558" s="3026"/>
      <c r="AI558" s="3026"/>
      <c r="AJ558" s="3026"/>
      <c r="AK558" s="1027"/>
      <c r="AL558" s="1027"/>
      <c r="AM558" s="1027"/>
      <c r="AN558" s="1000"/>
    </row>
    <row r="559" spans="1:81" s="943" customFormat="1" ht="12.75" customHeight="1">
      <c r="A559" s="1027"/>
      <c r="B559" s="1028"/>
      <c r="C559" s="3026"/>
      <c r="D559" s="3026"/>
      <c r="E559" s="3026"/>
      <c r="F559" s="3026"/>
      <c r="G559" s="3026"/>
      <c r="H559" s="3026"/>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26"/>
      <c r="AD559" s="3026"/>
      <c r="AE559" s="3026"/>
      <c r="AF559" s="3026"/>
      <c r="AG559" s="3026"/>
      <c r="AH559" s="3026"/>
      <c r="AI559" s="3026"/>
      <c r="AJ559" s="3026"/>
      <c r="AK559" s="1027"/>
      <c r="AL559" s="1027"/>
      <c r="AM559" s="1027"/>
      <c r="AN559" s="1000"/>
    </row>
    <row r="560" spans="1:81" s="943" customFormat="1" ht="12.75" customHeight="1">
      <c r="A560" s="1027"/>
      <c r="B560" s="1028"/>
      <c r="C560" s="3026"/>
      <c r="D560" s="3026"/>
      <c r="E560" s="3026"/>
      <c r="F560" s="3026"/>
      <c r="G560" s="3026"/>
      <c r="H560" s="3026"/>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26"/>
      <c r="AD560" s="3026"/>
      <c r="AE560" s="3026"/>
      <c r="AF560" s="3026"/>
      <c r="AG560" s="3026"/>
      <c r="AH560" s="3026"/>
      <c r="AI560" s="3026"/>
      <c r="AJ560" s="3026"/>
      <c r="AK560" s="1027"/>
      <c r="AL560" s="1027"/>
      <c r="AM560" s="1027"/>
      <c r="AN560" s="1000"/>
      <c r="AQ560" s="1135"/>
      <c r="AR560" s="1002"/>
    </row>
    <row r="561" spans="1:46" s="943" customFormat="1" ht="12.75" customHeight="1">
      <c r="A561" s="1027"/>
      <c r="B561" s="1118"/>
      <c r="C561" s="3026"/>
      <c r="D561" s="3026"/>
      <c r="E561" s="3026"/>
      <c r="F561" s="3026"/>
      <c r="G561" s="3026"/>
      <c r="H561" s="3026"/>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26"/>
      <c r="AD561" s="3026"/>
      <c r="AE561" s="3026"/>
      <c r="AF561" s="3026"/>
      <c r="AG561" s="3026"/>
      <c r="AH561" s="3026"/>
      <c r="AI561" s="3026"/>
      <c r="AJ561" s="3026"/>
      <c r="AK561" s="1027"/>
      <c r="AL561" s="1027"/>
      <c r="AM561" s="1027"/>
      <c r="AN561" s="1000"/>
      <c r="AQ561" s="1135"/>
      <c r="AR561" s="1002"/>
    </row>
    <row r="562" spans="1:46" s="943" customFormat="1" ht="12.4" customHeight="1">
      <c r="A562" s="1027"/>
      <c r="B562" s="1118"/>
      <c r="C562" s="3026"/>
      <c r="D562" s="3026"/>
      <c r="E562" s="3026"/>
      <c r="F562" s="3026"/>
      <c r="G562" s="3026"/>
      <c r="H562" s="3026"/>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26"/>
      <c r="AD562" s="3026"/>
      <c r="AE562" s="3026"/>
      <c r="AF562" s="3026"/>
      <c r="AG562" s="3026"/>
      <c r="AH562" s="3026"/>
      <c r="AI562" s="3026"/>
      <c r="AJ562" s="3026"/>
      <c r="AK562" s="1027"/>
      <c r="AL562" s="1027"/>
      <c r="AM562" s="1027"/>
      <c r="AN562" s="1000"/>
      <c r="AQ562" s="1135"/>
      <c r="AR562" s="1135"/>
    </row>
    <row r="563" spans="1:46" s="943" customFormat="1" ht="24.95" customHeight="1">
      <c r="A563" s="1027"/>
      <c r="B563" s="1118"/>
      <c r="C563" s="3026" t="s">
        <v>1739</v>
      </c>
      <c r="D563" s="3026"/>
      <c r="E563" s="3026"/>
      <c r="F563" s="3026"/>
      <c r="G563" s="3026"/>
      <c r="H563" s="3026"/>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26"/>
      <c r="AD563" s="3026"/>
      <c r="AE563" s="3026"/>
      <c r="AF563" s="3026"/>
      <c r="AG563" s="3026"/>
      <c r="AH563" s="3026"/>
      <c r="AI563" s="3026"/>
      <c r="AJ563" s="3026"/>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26" t="s">
        <v>2393</v>
      </c>
      <c r="D565" s="3026"/>
      <c r="E565" s="3026"/>
      <c r="F565" s="3026"/>
      <c r="G565" s="3026"/>
      <c r="H565" s="3026"/>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26"/>
      <c r="AD565" s="3026"/>
      <c r="AE565" s="3026"/>
      <c r="AF565" s="3026"/>
      <c r="AG565" s="3026"/>
      <c r="AH565" s="3026"/>
      <c r="AI565" s="3026"/>
      <c r="AJ565" s="3026"/>
      <c r="AK565" s="1027"/>
      <c r="AL565" s="1027"/>
      <c r="AM565" s="1027"/>
      <c r="AN565" s="1000"/>
      <c r="AQ565" s="1135"/>
      <c r="AR565" s="1135"/>
    </row>
    <row r="566" spans="1:46" s="943" customFormat="1" ht="30" customHeight="1">
      <c r="A566" s="1027"/>
      <c r="B566" s="1118"/>
      <c r="C566" s="3026"/>
      <c r="D566" s="3026"/>
      <c r="E566" s="3026"/>
      <c r="F566" s="3026"/>
      <c r="G566" s="3026"/>
      <c r="H566" s="3026"/>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26"/>
      <c r="AD566" s="3026"/>
      <c r="AE566" s="3026"/>
      <c r="AF566" s="3026"/>
      <c r="AG566" s="3026"/>
      <c r="AH566" s="3026"/>
      <c r="AI566" s="3026"/>
      <c r="AJ566" s="3026"/>
      <c r="AK566" s="1027"/>
      <c r="AL566" s="1027"/>
      <c r="AM566" s="1027"/>
      <c r="AN566" s="1000"/>
      <c r="AQ566" s="1002"/>
      <c r="AR566" s="1135"/>
    </row>
    <row r="567" spans="1:46" s="943" customFormat="1" ht="12.75" customHeight="1">
      <c r="A567" s="1027"/>
      <c r="B567" s="1118"/>
      <c r="C567" s="3026"/>
      <c r="D567" s="3026"/>
      <c r="E567" s="3026"/>
      <c r="F567" s="3026"/>
      <c r="G567" s="3026"/>
      <c r="H567" s="3026"/>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26"/>
      <c r="AD567" s="3026"/>
      <c r="AE567" s="3026"/>
      <c r="AF567" s="3026"/>
      <c r="AG567" s="3026"/>
      <c r="AH567" s="3026"/>
      <c r="AI567" s="3026"/>
      <c r="AJ567" s="3026"/>
      <c r="AK567" s="1027"/>
      <c r="AL567" s="1027"/>
      <c r="AM567" s="1027"/>
      <c r="AN567" s="1000"/>
      <c r="AQ567" s="1002"/>
      <c r="AR567" s="1135"/>
    </row>
    <row r="568" spans="1:46" s="943" customFormat="1" ht="12.75" customHeight="1">
      <c r="A568" s="1027"/>
      <c r="B568" s="1118"/>
      <c r="C568" s="3026" t="s">
        <v>1740</v>
      </c>
      <c r="D568" s="3026"/>
      <c r="E568" s="3026"/>
      <c r="F568" s="3026"/>
      <c r="G568" s="3026"/>
      <c r="H568" s="3026"/>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26"/>
      <c r="AD568" s="3026"/>
      <c r="AE568" s="3026"/>
      <c r="AF568" s="3026"/>
      <c r="AG568" s="3026"/>
      <c r="AH568" s="3026"/>
      <c r="AI568" s="3026"/>
      <c r="AJ568" s="3026"/>
      <c r="AK568" s="1027"/>
      <c r="AL568" s="1027"/>
      <c r="AM568" s="1027"/>
      <c r="AN568" s="1000"/>
      <c r="AQ568" s="1135"/>
      <c r="AR568" s="1135"/>
    </row>
    <row r="569" spans="1:46" s="943" customFormat="1" ht="12.75" customHeight="1">
      <c r="A569" s="1027"/>
      <c r="B569" s="1118"/>
      <c r="C569" s="3026"/>
      <c r="D569" s="3026"/>
      <c r="E569" s="3026"/>
      <c r="F569" s="3026"/>
      <c r="G569" s="3026"/>
      <c r="H569" s="3026"/>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26"/>
      <c r="AD569" s="3026"/>
      <c r="AE569" s="3026"/>
      <c r="AF569" s="3026"/>
      <c r="AG569" s="3026"/>
      <c r="AH569" s="3026"/>
      <c r="AI569" s="3026"/>
      <c r="AJ569" s="3026"/>
      <c r="AK569" s="1027"/>
      <c r="AL569" s="1027"/>
      <c r="AM569" s="1027"/>
      <c r="AN569" s="1000"/>
      <c r="AQ569" s="1135"/>
      <c r="AR569" s="1135"/>
    </row>
    <row r="570" spans="1:46" s="943" customFormat="1" ht="13.15" customHeight="1">
      <c r="A570" s="1027"/>
      <c r="B570" s="1118"/>
      <c r="C570" s="3026"/>
      <c r="D570" s="3026"/>
      <c r="E570" s="3026"/>
      <c r="F570" s="3026"/>
      <c r="G570" s="3026"/>
      <c r="H570" s="3026"/>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26"/>
      <c r="AD570" s="3026"/>
      <c r="AE570" s="3026"/>
      <c r="AF570" s="3026"/>
      <c r="AG570" s="3026"/>
      <c r="AH570" s="3026"/>
      <c r="AI570" s="3026"/>
      <c r="AJ570" s="3026"/>
      <c r="AK570" s="1027"/>
      <c r="AL570" s="1027"/>
      <c r="AM570" s="1027"/>
      <c r="AN570" s="1000"/>
      <c r="AQ570" s="1135"/>
      <c r="AR570" s="1135"/>
    </row>
    <row r="571" spans="1:46" s="943" customFormat="1" ht="12.75" customHeight="1">
      <c r="A571" s="1027"/>
      <c r="B571" s="1118"/>
      <c r="C571" s="3026"/>
      <c r="D571" s="3026"/>
      <c r="E571" s="3026"/>
      <c r="F571" s="3026"/>
      <c r="G571" s="3026"/>
      <c r="H571" s="3026"/>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26"/>
      <c r="AD571" s="3026"/>
      <c r="AE571" s="3026"/>
      <c r="AF571" s="3026"/>
      <c r="AG571" s="3026"/>
      <c r="AH571" s="3026"/>
      <c r="AI571" s="3026"/>
      <c r="AJ571" s="3026"/>
      <c r="AK571" s="1027"/>
      <c r="AL571" s="1027"/>
      <c r="AM571" s="1027"/>
      <c r="AN571" s="1000"/>
      <c r="AO571" s="1150"/>
      <c r="AP571" s="1150"/>
      <c r="AQ571" s="1135"/>
      <c r="AR571" s="1002"/>
    </row>
    <row r="572" spans="1:46" s="943" customFormat="1" ht="11.85" customHeight="1">
      <c r="A572" s="1027"/>
      <c r="B572" s="1118"/>
      <c r="C572" s="3026"/>
      <c r="D572" s="3026"/>
      <c r="E572" s="3026"/>
      <c r="F572" s="3026"/>
      <c r="G572" s="3026"/>
      <c r="H572" s="3026"/>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26"/>
      <c r="AD572" s="3026"/>
      <c r="AE572" s="3026"/>
      <c r="AF572" s="3026"/>
      <c r="AG572" s="3026"/>
      <c r="AH572" s="3026"/>
      <c r="AI572" s="3026"/>
      <c r="AJ572" s="3026"/>
      <c r="AK572" s="1027"/>
      <c r="AL572" s="1027"/>
      <c r="AM572" s="1027"/>
      <c r="AN572" s="1000"/>
      <c r="AO572" s="1151" t="s">
        <v>117</v>
      </c>
      <c r="AP572" s="1152">
        <f>IF(C596="Yes",5,0)</f>
        <v>5</v>
      </c>
      <c r="AQ572" s="1002"/>
      <c r="AR572" s="1002"/>
      <c r="AS572" s="932" t="s">
        <v>1741</v>
      </c>
    </row>
    <row r="573" spans="1:46" s="943" customFormat="1" ht="12.75" customHeight="1">
      <c r="A573" s="1027"/>
      <c r="B573" s="1118"/>
      <c r="C573" s="3026"/>
      <c r="D573" s="3026"/>
      <c r="E573" s="3026"/>
      <c r="F573" s="3026"/>
      <c r="G573" s="3026"/>
      <c r="H573" s="3026"/>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26"/>
      <c r="AD573" s="3026"/>
      <c r="AE573" s="3026"/>
      <c r="AF573" s="3026"/>
      <c r="AG573" s="3026"/>
      <c r="AH573" s="3026"/>
      <c r="AI573" s="3026"/>
      <c r="AJ573" s="3026"/>
      <c r="AK573" s="1027"/>
      <c r="AL573" s="1027"/>
      <c r="AM573" s="1027"/>
      <c r="AN573" s="1000"/>
      <c r="AO573" s="1151" t="s">
        <v>118</v>
      </c>
      <c r="AP573" s="1152">
        <f>IF(C604="Yes",5,0)</f>
        <v>5</v>
      </c>
      <c r="AQ573" s="1002"/>
      <c r="AR573" s="1002"/>
      <c r="AS573" s="2991">
        <f>IF(Application!D210="Non-Targeted",(SUM(AQ581+AQ590)),AS577)</f>
        <v>10</v>
      </c>
      <c r="AT573" s="2991"/>
    </row>
    <row r="574" spans="1:46" s="943" customFormat="1" ht="12.75" customHeight="1">
      <c r="A574" s="1027"/>
      <c r="B574" s="1118"/>
      <c r="C574" s="3026"/>
      <c r="D574" s="3026"/>
      <c r="E574" s="3026"/>
      <c r="F574" s="3026"/>
      <c r="G574" s="3026"/>
      <c r="H574" s="3026"/>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26"/>
      <c r="AD574" s="3026"/>
      <c r="AE574" s="3026"/>
      <c r="AF574" s="3026"/>
      <c r="AG574" s="3026"/>
      <c r="AH574" s="3026"/>
      <c r="AI574" s="3026"/>
      <c r="AJ574" s="3026"/>
      <c r="AK574" s="1027"/>
      <c r="AL574" s="1027"/>
      <c r="AM574" s="1027"/>
      <c r="AN574" s="1000"/>
      <c r="AO574" s="1151" t="s">
        <v>124</v>
      </c>
      <c r="AP574" s="1152">
        <f>IF(C612="Yes",7,0)</f>
        <v>0</v>
      </c>
      <c r="AS574" s="932" t="s">
        <v>1742</v>
      </c>
    </row>
    <row r="575" spans="1:46" s="943" customFormat="1" ht="12.75" customHeight="1">
      <c r="A575" s="1027"/>
      <c r="B575" s="1118"/>
      <c r="C575" s="3026"/>
      <c r="D575" s="3026"/>
      <c r="E575" s="3026"/>
      <c r="F575" s="3026"/>
      <c r="G575" s="3026"/>
      <c r="H575" s="3026"/>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26"/>
      <c r="AD575" s="3026"/>
      <c r="AE575" s="3026"/>
      <c r="AF575" s="3026"/>
      <c r="AG575" s="3026"/>
      <c r="AH575" s="3026"/>
      <c r="AI575" s="3026"/>
      <c r="AJ575" s="3026"/>
      <c r="AK575" s="1027"/>
      <c r="AL575" s="1027"/>
      <c r="AM575" s="1027"/>
      <c r="AN575" s="1000"/>
      <c r="AO575" s="1000"/>
      <c r="AP575" s="1152">
        <f>IF(C614="Yes",5,0)</f>
        <v>0</v>
      </c>
      <c r="AS575" s="2991">
        <f>IF(AND(AQ581&gt;0,AQ590&gt;0),(AQ581+AQ590)/2,0)</f>
        <v>12.5</v>
      </c>
      <c r="AT575" s="2991"/>
    </row>
    <row r="576" spans="1:46" s="943" customFormat="1" ht="12.75" customHeight="1">
      <c r="A576" s="1027"/>
      <c r="B576" s="1118"/>
      <c r="C576" s="3026"/>
      <c r="D576" s="3026"/>
      <c r="E576" s="3026"/>
      <c r="F576" s="3026"/>
      <c r="G576" s="3026"/>
      <c r="H576" s="3026"/>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26"/>
      <c r="AD576" s="3026"/>
      <c r="AE576" s="3026"/>
      <c r="AF576" s="3026"/>
      <c r="AG576" s="3026"/>
      <c r="AH576" s="3026"/>
      <c r="AI576" s="3026"/>
      <c r="AJ576" s="3026"/>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3" t="s">
        <v>1743</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7"/>
      <c r="AL577" s="1027"/>
      <c r="AM577" s="1027"/>
      <c r="AN577" s="1000"/>
      <c r="AO577" s="1000"/>
      <c r="AP577" s="1152">
        <f>IF(C624="Yes",3,0)</f>
        <v>0</v>
      </c>
      <c r="AS577" s="2991">
        <f>IF(AQ581=0,AQ590,AQ581)</f>
        <v>10</v>
      </c>
      <c r="AT577" s="2991"/>
    </row>
    <row r="578" spans="1:81" s="943" customFormat="1" ht="12.75" customHeight="1">
      <c r="A578" s="1027"/>
      <c r="B578" s="1118"/>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7"/>
      <c r="AL578" s="1027"/>
      <c r="AM578" s="1027"/>
      <c r="AN578" s="1000"/>
      <c r="AO578" s="1151" t="s">
        <v>821</v>
      </c>
      <c r="AP578" s="1152">
        <f>IF(C627="Yes",5,0)</f>
        <v>0</v>
      </c>
    </row>
    <row r="579" spans="1:81" s="943" customFormat="1" ht="12.75" customHeight="1">
      <c r="A579" s="1027"/>
      <c r="B579" s="1118"/>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7"/>
      <c r="AL579" s="1027"/>
      <c r="AM579" s="1027"/>
      <c r="AN579" s="1000"/>
      <c r="AO579" s="1151" t="s">
        <v>619</v>
      </c>
      <c r="AP579" s="1152">
        <f>IF(C636="Yes",5,0)</f>
        <v>0</v>
      </c>
    </row>
    <row r="580" spans="1:81" s="943" customFormat="1" ht="11.85" customHeight="1">
      <c r="A580" s="1027"/>
      <c r="B580" s="1118"/>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7"/>
      <c r="AL580" s="1027"/>
      <c r="AM580" s="1027"/>
      <c r="AN580" s="1000"/>
      <c r="AO580" s="1153"/>
      <c r="AP580" s="1154">
        <f>IF(C638="Yes",3,0)</f>
        <v>0</v>
      </c>
    </row>
    <row r="581" spans="1:81" s="943" customFormat="1" ht="12.4" customHeight="1">
      <c r="A581" s="1027"/>
      <c r="B581" s="1118"/>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7"/>
      <c r="AL581" s="1027"/>
      <c r="AM581" s="1027"/>
      <c r="AN581" s="1000"/>
      <c r="AO581" s="1155" t="s">
        <v>233</v>
      </c>
      <c r="AP581" s="1156">
        <f>SUM(AP572:AP580)</f>
        <v>10</v>
      </c>
      <c r="AQ581" s="3029">
        <f>IF(AP581&gt;0,AP581,0)</f>
        <v>10</v>
      </c>
      <c r="AR581" s="3029"/>
    </row>
    <row r="582" spans="1:81" s="943" customFormat="1" ht="12.75" customHeight="1">
      <c r="A582" s="1027"/>
      <c r="B582" s="1118"/>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26" t="s">
        <v>1744</v>
      </c>
      <c r="D584" s="3026"/>
      <c r="E584" s="3026"/>
      <c r="F584" s="3026"/>
      <c r="G584" s="3026"/>
      <c r="H584" s="3026"/>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26"/>
      <c r="AD584" s="3026"/>
      <c r="AE584" s="3026"/>
      <c r="AF584" s="3026"/>
      <c r="AG584" s="3026"/>
      <c r="AH584" s="3026"/>
      <c r="AI584" s="3026"/>
      <c r="AJ584" s="3026"/>
      <c r="AK584" s="1027"/>
      <c r="AL584" s="1027"/>
      <c r="AM584" s="1027"/>
      <c r="AN584" s="1000"/>
      <c r="AO584" s="1151" t="s">
        <v>488</v>
      </c>
      <c r="AP584" s="1152">
        <f>IF(C657="Yes",5,0)</f>
        <v>5</v>
      </c>
    </row>
    <row r="585" spans="1:81" s="943" customFormat="1" ht="12.75" customHeight="1">
      <c r="A585" s="1027"/>
      <c r="B585" s="1118"/>
      <c r="C585" s="3026"/>
      <c r="D585" s="3026"/>
      <c r="E585" s="3026"/>
      <c r="F585" s="3026"/>
      <c r="G585" s="3026"/>
      <c r="H585" s="3026"/>
      <c r="I585" s="3026"/>
      <c r="J585" s="3026"/>
      <c r="K585" s="3026"/>
      <c r="L585" s="3026"/>
      <c r="M585" s="3026"/>
      <c r="N585" s="3026"/>
      <c r="O585" s="3026"/>
      <c r="P585" s="3026"/>
      <c r="Q585" s="3026"/>
      <c r="R585" s="3026"/>
      <c r="S585" s="3026"/>
      <c r="T585" s="3026"/>
      <c r="U585" s="3026"/>
      <c r="V585" s="3026"/>
      <c r="W585" s="3026"/>
      <c r="X585" s="3026"/>
      <c r="Y585" s="3026"/>
      <c r="Z585" s="3026"/>
      <c r="AA585" s="3026"/>
      <c r="AB585" s="3026"/>
      <c r="AC585" s="3026"/>
      <c r="AD585" s="3026"/>
      <c r="AE585" s="3026"/>
      <c r="AF585" s="3026"/>
      <c r="AG585" s="3026"/>
      <c r="AH585" s="3026"/>
      <c r="AI585" s="3026"/>
      <c r="AJ585" s="3026"/>
      <c r="AK585" s="1027"/>
      <c r="AL585" s="1027"/>
      <c r="AM585" s="1027"/>
      <c r="AN585" s="1000"/>
      <c r="AO585" s="1151" t="s">
        <v>494</v>
      </c>
      <c r="AP585" s="1152">
        <f>IF(C664="Yes",5,0)</f>
        <v>0</v>
      </c>
    </row>
    <row r="586" spans="1:81" s="943" customFormat="1" ht="68.099999999999994" customHeight="1">
      <c r="A586" s="1027"/>
      <c r="B586" s="1118"/>
      <c r="C586" s="3026"/>
      <c r="D586" s="3026"/>
      <c r="E586" s="3026"/>
      <c r="F586" s="3026"/>
      <c r="G586" s="3026"/>
      <c r="H586" s="3026"/>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26"/>
      <c r="AD586" s="3026"/>
      <c r="AE586" s="3026"/>
      <c r="AF586" s="3026"/>
      <c r="AG586" s="3026"/>
      <c r="AH586" s="3026"/>
      <c r="AI586" s="3026"/>
      <c r="AJ586" s="3026"/>
      <c r="AK586" s="1027"/>
      <c r="AL586" s="1027"/>
      <c r="AM586" s="1027"/>
      <c r="AN586" s="1000"/>
      <c r="AO586" s="1151" t="s">
        <v>681</v>
      </c>
      <c r="AP586" s="1158">
        <f>IF(C668="Yes",5,0)</f>
        <v>5</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27">
        <f>'Service Amenities Budget'!J10</f>
        <v>52</v>
      </c>
      <c r="V588" s="3027"/>
      <c r="W588" s="302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28">
        <f>'Service Amenities Budget'!J9</f>
        <v>40</v>
      </c>
      <c r="V589" s="3028"/>
      <c r="W589" s="302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15</v>
      </c>
      <c r="AQ590" s="3029">
        <f>IF(AP590&gt;0,AP590,0)</f>
        <v>15</v>
      </c>
      <c r="AR590" s="302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1" t="s">
        <v>1749</v>
      </c>
      <c r="G592" s="3021"/>
      <c r="H592" s="3021"/>
      <c r="I592" s="3021"/>
      <c r="J592" s="3021"/>
      <c r="K592" s="3021"/>
      <c r="L592" s="3021"/>
      <c r="M592" s="3021"/>
      <c r="N592" s="3021"/>
      <c r="O592" s="3021"/>
      <c r="P592" s="3021"/>
      <c r="Q592" s="3021"/>
      <c r="R592" s="3021"/>
      <c r="S592" s="3021"/>
      <c r="T592" s="3021"/>
      <c r="U592" s="3021"/>
      <c r="V592" s="3021"/>
      <c r="W592" s="3021"/>
      <c r="X592" s="3021"/>
      <c r="Y592" s="3021"/>
      <c r="Z592" s="3021"/>
      <c r="AA592" s="3021"/>
      <c r="AB592" s="3021"/>
      <c r="AC592" s="3021"/>
      <c r="AD592" s="3021"/>
      <c r="AE592" s="3021"/>
      <c r="AF592" s="302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2"/>
      <c r="G593" s="3022"/>
      <c r="H593" s="3022"/>
      <c r="I593" s="3022"/>
      <c r="J593" s="3022"/>
      <c r="K593" s="3022"/>
      <c r="L593" s="3022"/>
      <c r="M593" s="3022"/>
      <c r="N593" s="3022"/>
      <c r="O593" s="3022"/>
      <c r="P593" s="3022"/>
      <c r="Q593" s="3022"/>
      <c r="R593" s="3022"/>
      <c r="S593" s="3022"/>
      <c r="T593" s="3022"/>
      <c r="U593" s="3022"/>
      <c r="V593" s="3022"/>
      <c r="W593" s="3022"/>
      <c r="X593" s="3022"/>
      <c r="Y593" s="3022"/>
      <c r="Z593" s="3022"/>
      <c r="AA593" s="3022"/>
      <c r="AB593" s="3022"/>
      <c r="AC593" s="3022"/>
      <c r="AD593" s="3022"/>
      <c r="AE593" s="3022"/>
      <c r="AF593" s="302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2"/>
      <c r="G594" s="3022"/>
      <c r="H594" s="3022"/>
      <c r="I594" s="3022"/>
      <c r="J594" s="3022"/>
      <c r="K594" s="3022"/>
      <c r="L594" s="3022"/>
      <c r="M594" s="3022"/>
      <c r="N594" s="3022"/>
      <c r="O594" s="3022"/>
      <c r="P594" s="3022"/>
      <c r="Q594" s="3022"/>
      <c r="R594" s="3022"/>
      <c r="S594" s="3022"/>
      <c r="T594" s="3022"/>
      <c r="U594" s="3022"/>
      <c r="V594" s="3022"/>
      <c r="W594" s="3022"/>
      <c r="X594" s="3022"/>
      <c r="Y594" s="3022"/>
      <c r="Z594" s="3022"/>
      <c r="AA594" s="3022"/>
      <c r="AB594" s="3022"/>
      <c r="AC594" s="3022"/>
      <c r="AD594" s="3022"/>
      <c r="AE594" s="3022"/>
      <c r="AF594" s="302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2"/>
      <c r="G595" s="3022"/>
      <c r="H595" s="3022"/>
      <c r="I595" s="3022"/>
      <c r="J595" s="3022"/>
      <c r="K595" s="3022"/>
      <c r="L595" s="3022"/>
      <c r="M595" s="3022"/>
      <c r="N595" s="3022"/>
      <c r="O595" s="3022"/>
      <c r="P595" s="3022"/>
      <c r="Q595" s="3022"/>
      <c r="R595" s="3022"/>
      <c r="S595" s="3022"/>
      <c r="T595" s="3022"/>
      <c r="U595" s="3022"/>
      <c r="V595" s="3022"/>
      <c r="W595" s="3022"/>
      <c r="X595" s="3022"/>
      <c r="Y595" s="3022"/>
      <c r="Z595" s="3022"/>
      <c r="AA595" s="3022"/>
      <c r="AB595" s="3022"/>
      <c r="AC595" s="3022"/>
      <c r="AD595" s="3022"/>
      <c r="AE595" s="3022"/>
      <c r="AF595" s="302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0" t="s">
        <v>578</v>
      </c>
      <c r="D596" s="303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2" t="s">
        <v>1751</v>
      </c>
      <c r="AG596" s="3032"/>
      <c r="AH596" s="3032"/>
      <c r="AI596" s="3032"/>
      <c r="AJ596" s="3032"/>
      <c r="AK596" s="3032"/>
      <c r="AL596" s="303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1" t="s">
        <v>1752</v>
      </c>
      <c r="G599" s="3021"/>
      <c r="H599" s="3021"/>
      <c r="I599" s="3021"/>
      <c r="J599" s="3021"/>
      <c r="K599" s="3021"/>
      <c r="L599" s="3021"/>
      <c r="M599" s="3021"/>
      <c r="N599" s="3021"/>
      <c r="O599" s="3021"/>
      <c r="P599" s="3021"/>
      <c r="Q599" s="3021"/>
      <c r="R599" s="3021"/>
      <c r="S599" s="3021"/>
      <c r="T599" s="3021"/>
      <c r="U599" s="3021"/>
      <c r="V599" s="3021"/>
      <c r="W599" s="3021"/>
      <c r="X599" s="3021"/>
      <c r="Y599" s="3021"/>
      <c r="Z599" s="3021"/>
      <c r="AA599" s="3021"/>
      <c r="AB599" s="3021"/>
      <c r="AC599" s="3021"/>
      <c r="AD599" s="3021"/>
      <c r="AE599" s="3021"/>
      <c r="AF599" s="302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2"/>
      <c r="G600" s="3022"/>
      <c r="H600" s="3022"/>
      <c r="I600" s="3022"/>
      <c r="J600" s="3022"/>
      <c r="K600" s="3022"/>
      <c r="L600" s="3022"/>
      <c r="M600" s="3022"/>
      <c r="N600" s="3022"/>
      <c r="O600" s="3022"/>
      <c r="P600" s="3022"/>
      <c r="Q600" s="3022"/>
      <c r="R600" s="3022"/>
      <c r="S600" s="3022"/>
      <c r="T600" s="3022"/>
      <c r="U600" s="3022"/>
      <c r="V600" s="3022"/>
      <c r="W600" s="3022"/>
      <c r="X600" s="3022"/>
      <c r="Y600" s="3022"/>
      <c r="Z600" s="3022"/>
      <c r="AA600" s="3022"/>
      <c r="AB600" s="3022"/>
      <c r="AC600" s="3022"/>
      <c r="AD600" s="3022"/>
      <c r="AE600" s="3022"/>
      <c r="AF600" s="302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2"/>
      <c r="G601" s="3022"/>
      <c r="H601" s="3022"/>
      <c r="I601" s="3022"/>
      <c r="J601" s="3022"/>
      <c r="K601" s="3022"/>
      <c r="L601" s="3022"/>
      <c r="M601" s="3022"/>
      <c r="N601" s="3022"/>
      <c r="O601" s="3022"/>
      <c r="P601" s="3022"/>
      <c r="Q601" s="3022"/>
      <c r="R601" s="3022"/>
      <c r="S601" s="3022"/>
      <c r="T601" s="3022"/>
      <c r="U601" s="3022"/>
      <c r="V601" s="3022"/>
      <c r="W601" s="3022"/>
      <c r="X601" s="3022"/>
      <c r="Y601" s="3022"/>
      <c r="Z601" s="3022"/>
      <c r="AA601" s="3022"/>
      <c r="AB601" s="3022"/>
      <c r="AC601" s="3022"/>
      <c r="AD601" s="3022"/>
      <c r="AE601" s="3022"/>
      <c r="AF601" s="302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2"/>
      <c r="G602" s="3022"/>
      <c r="H602" s="3022"/>
      <c r="I602" s="3022"/>
      <c r="J602" s="3022"/>
      <c r="K602" s="3022"/>
      <c r="L602" s="3022"/>
      <c r="M602" s="3022"/>
      <c r="N602" s="3022"/>
      <c r="O602" s="3022"/>
      <c r="P602" s="3022"/>
      <c r="Q602" s="3022"/>
      <c r="R602" s="3022"/>
      <c r="S602" s="3022"/>
      <c r="T602" s="3022"/>
      <c r="U602" s="3022"/>
      <c r="V602" s="3022"/>
      <c r="W602" s="3022"/>
      <c r="X602" s="3022"/>
      <c r="Y602" s="3022"/>
      <c r="Z602" s="3022"/>
      <c r="AA602" s="3022"/>
      <c r="AB602" s="3022"/>
      <c r="AC602" s="3022"/>
      <c r="AD602" s="3022"/>
      <c r="AE602" s="3022"/>
      <c r="AF602" s="302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2"/>
      <c r="G603" s="3022"/>
      <c r="H603" s="3022"/>
      <c r="I603" s="3022"/>
      <c r="J603" s="3022"/>
      <c r="K603" s="3022"/>
      <c r="L603" s="3022"/>
      <c r="M603" s="3022"/>
      <c r="N603" s="3022"/>
      <c r="O603" s="3022"/>
      <c r="P603" s="3022"/>
      <c r="Q603" s="3022"/>
      <c r="R603" s="3022"/>
      <c r="S603" s="3022"/>
      <c r="T603" s="3022"/>
      <c r="U603" s="3022"/>
      <c r="V603" s="3022"/>
      <c r="W603" s="3022"/>
      <c r="X603" s="3022"/>
      <c r="Y603" s="3022"/>
      <c r="Z603" s="3022"/>
      <c r="AA603" s="3022"/>
      <c r="AB603" s="3022"/>
      <c r="AC603" s="3022"/>
      <c r="AD603" s="3022"/>
      <c r="AE603" s="3022"/>
      <c r="AF603" s="302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0" t="s">
        <v>578</v>
      </c>
      <c r="D604" s="303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2" t="s">
        <v>1751</v>
      </c>
      <c r="AG604" s="3032"/>
      <c r="AH604" s="3032"/>
      <c r="AI604" s="3032"/>
      <c r="AJ604" s="3032"/>
      <c r="AK604" s="3032"/>
      <c r="AL604" s="303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1" t="s">
        <v>1754</v>
      </c>
      <c r="G607" s="3021"/>
      <c r="H607" s="3021"/>
      <c r="I607" s="3021"/>
      <c r="J607" s="3021"/>
      <c r="K607" s="3021"/>
      <c r="L607" s="3021"/>
      <c r="M607" s="3021"/>
      <c r="N607" s="3021"/>
      <c r="O607" s="3021"/>
      <c r="P607" s="3021"/>
      <c r="Q607" s="3021"/>
      <c r="R607" s="3021"/>
      <c r="S607" s="3021"/>
      <c r="T607" s="3021"/>
      <c r="U607" s="3021"/>
      <c r="V607" s="3021"/>
      <c r="W607" s="3021"/>
      <c r="X607" s="3021"/>
      <c r="Y607" s="3021"/>
      <c r="Z607" s="3021"/>
      <c r="AA607" s="3021"/>
      <c r="AB607" s="3021"/>
      <c r="AC607" s="3021"/>
      <c r="AD607" s="3021"/>
      <c r="AE607" s="3021"/>
      <c r="AF607" s="302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2"/>
      <c r="G608" s="3022"/>
      <c r="H608" s="3022"/>
      <c r="I608" s="3022"/>
      <c r="J608" s="3022"/>
      <c r="K608" s="3022"/>
      <c r="L608" s="3022"/>
      <c r="M608" s="3022"/>
      <c r="N608" s="3022"/>
      <c r="O608" s="3022"/>
      <c r="P608" s="3022"/>
      <c r="Q608" s="3022"/>
      <c r="R608" s="3022"/>
      <c r="S608" s="3022"/>
      <c r="T608" s="3022"/>
      <c r="U608" s="3022"/>
      <c r="V608" s="3022"/>
      <c r="W608" s="3022"/>
      <c r="X608" s="3022"/>
      <c r="Y608" s="3022"/>
      <c r="Z608" s="3022"/>
      <c r="AA608" s="3022"/>
      <c r="AB608" s="3022"/>
      <c r="AC608" s="3022"/>
      <c r="AD608" s="3022"/>
      <c r="AE608" s="3022"/>
      <c r="AF608" s="302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2"/>
      <c r="G609" s="3022"/>
      <c r="H609" s="3022"/>
      <c r="I609" s="3022"/>
      <c r="J609" s="3022"/>
      <c r="K609" s="3022"/>
      <c r="L609" s="3022"/>
      <c r="M609" s="3022"/>
      <c r="N609" s="3022"/>
      <c r="O609" s="3022"/>
      <c r="P609" s="3022"/>
      <c r="Q609" s="3022"/>
      <c r="R609" s="3022"/>
      <c r="S609" s="3022"/>
      <c r="T609" s="3022"/>
      <c r="U609" s="3022"/>
      <c r="V609" s="3022"/>
      <c r="W609" s="3022"/>
      <c r="X609" s="3022"/>
      <c r="Y609" s="3022"/>
      <c r="Z609" s="3022"/>
      <c r="AA609" s="3022"/>
      <c r="AB609" s="3022"/>
      <c r="AC609" s="3022"/>
      <c r="AD609" s="3022"/>
      <c r="AE609" s="3022"/>
      <c r="AF609" s="302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2"/>
      <c r="G610" s="3022"/>
      <c r="H610" s="3022"/>
      <c r="I610" s="3022"/>
      <c r="J610" s="3022"/>
      <c r="K610" s="3022"/>
      <c r="L610" s="3022"/>
      <c r="M610" s="3022"/>
      <c r="N610" s="3022"/>
      <c r="O610" s="3022"/>
      <c r="P610" s="3022"/>
      <c r="Q610" s="3022"/>
      <c r="R610" s="3022"/>
      <c r="S610" s="3022"/>
      <c r="T610" s="3022"/>
      <c r="U610" s="3022"/>
      <c r="V610" s="3022"/>
      <c r="W610" s="3022"/>
      <c r="X610" s="3022"/>
      <c r="Y610" s="3022"/>
      <c r="Z610" s="3022"/>
      <c r="AA610" s="3022"/>
      <c r="AB610" s="3022"/>
      <c r="AC610" s="3022"/>
      <c r="AD610" s="3022"/>
      <c r="AE610" s="3022"/>
      <c r="AF610" s="302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2"/>
      <c r="G611" s="3022"/>
      <c r="H611" s="3022"/>
      <c r="I611" s="3022"/>
      <c r="J611" s="3022"/>
      <c r="K611" s="3022"/>
      <c r="L611" s="3022"/>
      <c r="M611" s="3022"/>
      <c r="N611" s="3022"/>
      <c r="O611" s="3022"/>
      <c r="P611" s="3022"/>
      <c r="Q611" s="3022"/>
      <c r="R611" s="3022"/>
      <c r="S611" s="3022"/>
      <c r="T611" s="3022"/>
      <c r="U611" s="3022"/>
      <c r="V611" s="3022"/>
      <c r="W611" s="3022"/>
      <c r="X611" s="3022"/>
      <c r="Y611" s="3022"/>
      <c r="Z611" s="3022"/>
      <c r="AA611" s="3022"/>
      <c r="AB611" s="3022"/>
      <c r="AC611" s="3022"/>
      <c r="AD611" s="3022"/>
      <c r="AE611" s="3022"/>
      <c r="AF611" s="302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0" t="s">
        <v>626</v>
      </c>
      <c r="D612" s="303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2" t="s">
        <v>1756</v>
      </c>
      <c r="AG612" s="3032"/>
      <c r="AH612" s="3032"/>
      <c r="AI612" s="3032"/>
      <c r="AJ612" s="3032"/>
      <c r="AK612" s="3032"/>
      <c r="AL612" s="303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0" t="s">
        <v>626</v>
      </c>
      <c r="D614" s="303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2" t="s">
        <v>1751</v>
      </c>
      <c r="AG614" s="3032"/>
      <c r="AH614" s="3032"/>
      <c r="AI614" s="3032"/>
      <c r="AJ614" s="3032"/>
      <c r="AK614" s="3032"/>
      <c r="AL614" s="303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1" t="s">
        <v>1760</v>
      </c>
      <c r="G618" s="3021"/>
      <c r="H618" s="3021"/>
      <c r="I618" s="3021"/>
      <c r="J618" s="3021"/>
      <c r="K618" s="3021"/>
      <c r="L618" s="3021"/>
      <c r="M618" s="3021"/>
      <c r="N618" s="3021"/>
      <c r="O618" s="3021"/>
      <c r="P618" s="3021"/>
      <c r="Q618" s="3021"/>
      <c r="R618" s="3021"/>
      <c r="S618" s="3021"/>
      <c r="T618" s="3021"/>
      <c r="U618" s="3021"/>
      <c r="V618" s="3021"/>
      <c r="W618" s="3021"/>
      <c r="X618" s="3021"/>
      <c r="Y618" s="3021"/>
      <c r="Z618" s="3021"/>
      <c r="AA618" s="3021"/>
      <c r="AB618" s="3021"/>
      <c r="AC618" s="3021"/>
      <c r="AD618" s="3021"/>
      <c r="AE618" s="3021"/>
      <c r="AF618" s="302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2"/>
      <c r="G619" s="3022"/>
      <c r="H619" s="3022"/>
      <c r="I619" s="3022"/>
      <c r="J619" s="3022"/>
      <c r="K619" s="3022"/>
      <c r="L619" s="3022"/>
      <c r="M619" s="3022"/>
      <c r="N619" s="3022"/>
      <c r="O619" s="3022"/>
      <c r="P619" s="3022"/>
      <c r="Q619" s="3022"/>
      <c r="R619" s="3022"/>
      <c r="S619" s="3022"/>
      <c r="T619" s="3022"/>
      <c r="U619" s="3022"/>
      <c r="V619" s="3022"/>
      <c r="W619" s="3022"/>
      <c r="X619" s="3022"/>
      <c r="Y619" s="3022"/>
      <c r="Z619" s="3022"/>
      <c r="AA619" s="3022"/>
      <c r="AB619" s="3022"/>
      <c r="AC619" s="3022"/>
      <c r="AD619" s="3022"/>
      <c r="AE619" s="3022"/>
      <c r="AF619" s="302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2"/>
      <c r="G620" s="3022"/>
      <c r="H620" s="3022"/>
      <c r="I620" s="3022"/>
      <c r="J620" s="3022"/>
      <c r="K620" s="3022"/>
      <c r="L620" s="3022"/>
      <c r="M620" s="3022"/>
      <c r="N620" s="3022"/>
      <c r="O620" s="3022"/>
      <c r="P620" s="3022"/>
      <c r="Q620" s="3022"/>
      <c r="R620" s="3022"/>
      <c r="S620" s="3022"/>
      <c r="T620" s="3022"/>
      <c r="U620" s="3022"/>
      <c r="V620" s="3022"/>
      <c r="W620" s="3022"/>
      <c r="X620" s="3022"/>
      <c r="Y620" s="3022"/>
      <c r="Z620" s="3022"/>
      <c r="AA620" s="3022"/>
      <c r="AB620" s="3022"/>
      <c r="AC620" s="3022"/>
      <c r="AD620" s="3022"/>
      <c r="AE620" s="3022"/>
      <c r="AF620" s="302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2"/>
      <c r="G621" s="3022"/>
      <c r="H621" s="3022"/>
      <c r="I621" s="3022"/>
      <c r="J621" s="3022"/>
      <c r="K621" s="3022"/>
      <c r="L621" s="3022"/>
      <c r="M621" s="3022"/>
      <c r="N621" s="3022"/>
      <c r="O621" s="3022"/>
      <c r="P621" s="3022"/>
      <c r="Q621" s="3022"/>
      <c r="R621" s="3022"/>
      <c r="S621" s="3022"/>
      <c r="T621" s="3022"/>
      <c r="U621" s="3022"/>
      <c r="V621" s="3022"/>
      <c r="W621" s="3022"/>
      <c r="X621" s="3022"/>
      <c r="Y621" s="3022"/>
      <c r="Z621" s="3022"/>
      <c r="AA621" s="3022"/>
      <c r="AB621" s="3022"/>
      <c r="AC621" s="3022"/>
      <c r="AD621" s="3022"/>
      <c r="AE621" s="3022"/>
      <c r="AF621" s="302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0" t="s">
        <v>626</v>
      </c>
      <c r="D622" s="303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2" t="s">
        <v>1751</v>
      </c>
      <c r="AG622" s="3032"/>
      <c r="AH622" s="3032"/>
      <c r="AI622" s="3032"/>
      <c r="AJ622" s="3032"/>
      <c r="AK622" s="3032"/>
      <c r="AL622" s="303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0" t="s">
        <v>626</v>
      </c>
      <c r="D624" s="303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2" t="s">
        <v>1763</v>
      </c>
      <c r="AG624" s="3032"/>
      <c r="AH624" s="3032"/>
      <c r="AI624" s="3032"/>
      <c r="AJ624" s="3032"/>
      <c r="AK624" s="3032"/>
      <c r="AL624" s="303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0" t="s">
        <v>626</v>
      </c>
      <c r="D627" s="3031"/>
      <c r="E627" s="1174" t="s">
        <v>1764</v>
      </c>
      <c r="F627" s="3021" t="s">
        <v>1765</v>
      </c>
      <c r="G627" s="3021"/>
      <c r="H627" s="3021"/>
      <c r="I627" s="3021"/>
      <c r="J627" s="3021"/>
      <c r="K627" s="3021"/>
      <c r="L627" s="3021"/>
      <c r="M627" s="3021"/>
      <c r="N627" s="3021"/>
      <c r="O627" s="3021"/>
      <c r="P627" s="3021"/>
      <c r="Q627" s="3021"/>
      <c r="R627" s="3021"/>
      <c r="S627" s="3021"/>
      <c r="T627" s="3021"/>
      <c r="U627" s="3021"/>
      <c r="V627" s="3021"/>
      <c r="W627" s="3021"/>
      <c r="X627" s="3021"/>
      <c r="Y627" s="3021"/>
      <c r="Z627" s="3021"/>
      <c r="AA627" s="3021"/>
      <c r="AB627" s="3021"/>
      <c r="AC627" s="3021"/>
      <c r="AD627" s="3021"/>
      <c r="AE627" s="302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2"/>
      <c r="G628" s="3022"/>
      <c r="H628" s="3022"/>
      <c r="I628" s="3022"/>
      <c r="J628" s="3022"/>
      <c r="K628" s="3022"/>
      <c r="L628" s="3022"/>
      <c r="M628" s="3022"/>
      <c r="N628" s="3022"/>
      <c r="O628" s="3022"/>
      <c r="P628" s="3022"/>
      <c r="Q628" s="3022"/>
      <c r="R628" s="3022"/>
      <c r="S628" s="3022"/>
      <c r="T628" s="3022"/>
      <c r="U628" s="3022"/>
      <c r="V628" s="3022"/>
      <c r="W628" s="3022"/>
      <c r="X628" s="3022"/>
      <c r="Y628" s="3022"/>
      <c r="Z628" s="3022"/>
      <c r="AA628" s="3022"/>
      <c r="AB628" s="3022"/>
      <c r="AC628" s="3022"/>
      <c r="AD628" s="3022"/>
      <c r="AE628" s="3022"/>
      <c r="AF628" s="3129" t="s">
        <v>1751</v>
      </c>
      <c r="AG628" s="3129"/>
      <c r="AH628" s="3129"/>
      <c r="AI628" s="3129"/>
      <c r="AJ628" s="3129"/>
      <c r="AK628" s="3129"/>
      <c r="AL628" s="3130"/>
      <c r="AM628" s="1134"/>
      <c r="AN628" s="1000"/>
      <c r="BS628" s="1134"/>
      <c r="BT628" s="1134"/>
      <c r="BY628" s="1134"/>
      <c r="BZ628" s="1134"/>
      <c r="CA628" s="1134"/>
      <c r="CB628" s="1134"/>
      <c r="CC628" s="1134"/>
    </row>
    <row r="629" spans="1:81" s="943" customFormat="1" ht="12.75" customHeight="1">
      <c r="A629" s="927"/>
      <c r="B629" s="51"/>
      <c r="C629" s="1192"/>
      <c r="D629" s="112"/>
      <c r="E629" s="1146"/>
      <c r="F629" s="3022"/>
      <c r="G629" s="3022"/>
      <c r="H629" s="3022"/>
      <c r="I629" s="3022"/>
      <c r="J629" s="3022"/>
      <c r="K629" s="3022"/>
      <c r="L629" s="3022"/>
      <c r="M629" s="3022"/>
      <c r="N629" s="3022"/>
      <c r="O629" s="3022"/>
      <c r="P629" s="3022"/>
      <c r="Q629" s="3022"/>
      <c r="R629" s="3022"/>
      <c r="S629" s="3022"/>
      <c r="T629" s="3022"/>
      <c r="U629" s="3022"/>
      <c r="V629" s="3022"/>
      <c r="W629" s="3022"/>
      <c r="X629" s="3022"/>
      <c r="Y629" s="3022"/>
      <c r="Z629" s="3022"/>
      <c r="AA629" s="3022"/>
      <c r="AB629" s="3022"/>
      <c r="AC629" s="3022"/>
      <c r="AD629" s="3022"/>
      <c r="AE629" s="302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4"/>
      <c r="G630" s="3124"/>
      <c r="H630" s="3124"/>
      <c r="I630" s="3124"/>
      <c r="J630" s="3124"/>
      <c r="K630" s="3124"/>
      <c r="L630" s="3124"/>
      <c r="M630" s="3124"/>
      <c r="N630" s="3124"/>
      <c r="O630" s="3124"/>
      <c r="P630" s="3124"/>
      <c r="Q630" s="3124"/>
      <c r="R630" s="3124"/>
      <c r="S630" s="3124"/>
      <c r="T630" s="3124"/>
      <c r="U630" s="3124"/>
      <c r="V630" s="3124"/>
      <c r="W630" s="3124"/>
      <c r="X630" s="3124"/>
      <c r="Y630" s="3124"/>
      <c r="Z630" s="3124"/>
      <c r="AA630" s="3124"/>
      <c r="AB630" s="3124"/>
      <c r="AC630" s="3124"/>
      <c r="AD630" s="3124"/>
      <c r="AE630" s="312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27" t="s">
        <v>1767</v>
      </c>
      <c r="G632" s="3127"/>
      <c r="H632" s="3127"/>
      <c r="I632" s="3127"/>
      <c r="J632" s="3127"/>
      <c r="K632" s="3127"/>
      <c r="L632" s="3127"/>
      <c r="M632" s="3127"/>
      <c r="N632" s="3127"/>
      <c r="O632" s="3127"/>
      <c r="P632" s="3127"/>
      <c r="Q632" s="3127"/>
      <c r="R632" s="3127"/>
      <c r="S632" s="3127"/>
      <c r="T632" s="3127"/>
      <c r="U632" s="3127"/>
      <c r="V632" s="3127"/>
      <c r="W632" s="3127"/>
      <c r="X632" s="3127"/>
      <c r="Y632" s="3127"/>
      <c r="Z632" s="3127"/>
      <c r="AA632" s="3127"/>
      <c r="AB632" s="3127"/>
      <c r="AC632" s="3127"/>
      <c r="AD632" s="3127"/>
      <c r="AE632" s="3127"/>
      <c r="AF632" s="1211"/>
      <c r="AG632" s="1211"/>
      <c r="AH632" s="1211"/>
      <c r="AI632" s="1211"/>
      <c r="AJ632" s="1211"/>
      <c r="AK632" s="1211"/>
      <c r="AL632" s="1212"/>
      <c r="AM632" s="1134"/>
    </row>
    <row r="633" spans="1:81">
      <c r="A633" s="927"/>
      <c r="C633" s="1192"/>
      <c r="D633" s="112"/>
      <c r="E633" s="1146"/>
      <c r="F633" s="3128"/>
      <c r="G633" s="3128"/>
      <c r="H633" s="3128"/>
      <c r="I633" s="3128"/>
      <c r="J633" s="3128"/>
      <c r="K633" s="3128"/>
      <c r="L633" s="3128"/>
      <c r="M633" s="3128"/>
      <c r="N633" s="3128"/>
      <c r="O633" s="3128"/>
      <c r="P633" s="3128"/>
      <c r="Q633" s="3128"/>
      <c r="R633" s="3128"/>
      <c r="S633" s="3128"/>
      <c r="T633" s="3128"/>
      <c r="U633" s="3128"/>
      <c r="V633" s="3128"/>
      <c r="W633" s="3128"/>
      <c r="X633" s="3128"/>
      <c r="Y633" s="3128"/>
      <c r="Z633" s="3128"/>
      <c r="AA633" s="3128"/>
      <c r="AB633" s="3128"/>
      <c r="AC633" s="3128"/>
      <c r="AD633" s="3128"/>
      <c r="AE633" s="3128"/>
      <c r="AF633" s="1213"/>
      <c r="AG633" s="991"/>
      <c r="AH633" s="1025"/>
      <c r="AI633" s="1025"/>
      <c r="AJ633" s="1025"/>
      <c r="AK633" s="1025"/>
      <c r="AL633" s="1193"/>
      <c r="AM633" s="1134"/>
    </row>
    <row r="634" spans="1:81" s="943" customFormat="1" ht="12.75" customHeight="1">
      <c r="A634" s="927"/>
      <c r="B634" s="51"/>
      <c r="C634" s="1192"/>
      <c r="D634" s="112"/>
      <c r="E634" s="1146"/>
      <c r="F634" s="3128"/>
      <c r="G634" s="3128"/>
      <c r="H634" s="3128"/>
      <c r="I634" s="3128"/>
      <c r="J634" s="3128"/>
      <c r="K634" s="3128"/>
      <c r="L634" s="3128"/>
      <c r="M634" s="3128"/>
      <c r="N634" s="3128"/>
      <c r="O634" s="3128"/>
      <c r="P634" s="3128"/>
      <c r="Q634" s="3128"/>
      <c r="R634" s="3128"/>
      <c r="S634" s="3128"/>
      <c r="T634" s="3128"/>
      <c r="U634" s="3128"/>
      <c r="V634" s="3128"/>
      <c r="W634" s="3128"/>
      <c r="X634" s="3128"/>
      <c r="Y634" s="3128"/>
      <c r="Z634" s="3128"/>
      <c r="AA634" s="3128"/>
      <c r="AB634" s="3128"/>
      <c r="AC634" s="3128"/>
      <c r="AD634" s="3128"/>
      <c r="AE634" s="3128"/>
      <c r="AF634" s="1025"/>
      <c r="AG634" s="1025"/>
      <c r="AH634" s="1025"/>
      <c r="AI634" s="1025"/>
      <c r="AJ634" s="1025"/>
      <c r="AK634" s="1025"/>
      <c r="AL634" s="1193"/>
      <c r="AM634" s="1134"/>
      <c r="AN634" s="1000"/>
    </row>
    <row r="635" spans="1:81" s="943" customFormat="1" ht="12.75" customHeight="1">
      <c r="A635" s="927"/>
      <c r="B635" s="51"/>
      <c r="C635" s="1201"/>
      <c r="D635" s="1025"/>
      <c r="E635" s="1025"/>
      <c r="F635" s="3128"/>
      <c r="G635" s="3128"/>
      <c r="H635" s="3128"/>
      <c r="I635" s="3128"/>
      <c r="J635" s="3128"/>
      <c r="K635" s="3128"/>
      <c r="L635" s="3128"/>
      <c r="M635" s="3128"/>
      <c r="N635" s="3128"/>
      <c r="O635" s="3128"/>
      <c r="P635" s="3128"/>
      <c r="Q635" s="3128"/>
      <c r="R635" s="3128"/>
      <c r="S635" s="3128"/>
      <c r="T635" s="3128"/>
      <c r="U635" s="3128"/>
      <c r="V635" s="3128"/>
      <c r="W635" s="3128"/>
      <c r="X635" s="3128"/>
      <c r="Y635" s="3128"/>
      <c r="Z635" s="3128"/>
      <c r="AA635" s="3128"/>
      <c r="AB635" s="3128"/>
      <c r="AC635" s="3128"/>
      <c r="AD635" s="3128"/>
      <c r="AE635" s="3128"/>
      <c r="AF635" s="1025"/>
      <c r="AG635" s="1025"/>
      <c r="AH635" s="1025"/>
      <c r="AI635" s="1025"/>
      <c r="AJ635" s="1025"/>
      <c r="AK635" s="1025"/>
      <c r="AL635" s="1193"/>
      <c r="AM635" s="1134"/>
      <c r="AN635" s="1000"/>
    </row>
    <row r="636" spans="1:81" s="943" customFormat="1" ht="12.75" customHeight="1">
      <c r="A636" s="927"/>
      <c r="B636" s="51"/>
      <c r="C636" s="3030" t="s">
        <v>626</v>
      </c>
      <c r="D636" s="303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9" t="s">
        <v>1751</v>
      </c>
      <c r="AG636" s="3129"/>
      <c r="AH636" s="3129"/>
      <c r="AI636" s="3129"/>
      <c r="AJ636" s="3129"/>
      <c r="AK636" s="3129"/>
      <c r="AL636" s="313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0" t="s">
        <v>626</v>
      </c>
      <c r="D638" s="303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9" t="s">
        <v>1763</v>
      </c>
      <c r="AG638" s="3129"/>
      <c r="AH638" s="3129"/>
      <c r="AI638" s="3129"/>
      <c r="AJ638" s="3129"/>
      <c r="AK638" s="3129"/>
      <c r="AL638" s="313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1" t="s">
        <v>1772</v>
      </c>
      <c r="G642" s="3021"/>
      <c r="H642" s="3021"/>
      <c r="I642" s="3021"/>
      <c r="J642" s="3021"/>
      <c r="K642" s="3021"/>
      <c r="L642" s="3021"/>
      <c r="M642" s="3021"/>
      <c r="N642" s="3021"/>
      <c r="O642" s="3021"/>
      <c r="P642" s="3021"/>
      <c r="Q642" s="3021"/>
      <c r="R642" s="3021"/>
      <c r="S642" s="3021"/>
      <c r="T642" s="3021"/>
      <c r="U642" s="3021"/>
      <c r="V642" s="3021"/>
      <c r="W642" s="3021"/>
      <c r="X642" s="3021"/>
      <c r="Y642" s="3021"/>
      <c r="Z642" s="3021"/>
      <c r="AA642" s="3021"/>
      <c r="AB642" s="3021"/>
      <c r="AC642" s="3021"/>
      <c r="AD642" s="3021"/>
      <c r="AE642" s="302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2"/>
      <c r="G643" s="3022"/>
      <c r="H643" s="3022"/>
      <c r="I643" s="3022"/>
      <c r="J643" s="3022"/>
      <c r="K643" s="3022"/>
      <c r="L643" s="3022"/>
      <c r="M643" s="3022"/>
      <c r="N643" s="3022"/>
      <c r="O643" s="3022"/>
      <c r="P643" s="3022"/>
      <c r="Q643" s="3022"/>
      <c r="R643" s="3022"/>
      <c r="S643" s="3022"/>
      <c r="T643" s="3022"/>
      <c r="U643" s="3022"/>
      <c r="V643" s="3022"/>
      <c r="W643" s="3022"/>
      <c r="X643" s="3022"/>
      <c r="Y643" s="3022"/>
      <c r="Z643" s="3022"/>
      <c r="AA643" s="3022"/>
      <c r="AB643" s="3022"/>
      <c r="AC643" s="3022"/>
      <c r="AD643" s="3022"/>
      <c r="AE643" s="3022"/>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2"/>
      <c r="G644" s="3022"/>
      <c r="H644" s="3022"/>
      <c r="I644" s="3022"/>
      <c r="J644" s="3022"/>
      <c r="K644" s="3022"/>
      <c r="L644" s="3022"/>
      <c r="M644" s="3022"/>
      <c r="N644" s="3022"/>
      <c r="O644" s="3022"/>
      <c r="P644" s="3022"/>
      <c r="Q644" s="3022"/>
      <c r="R644" s="3022"/>
      <c r="S644" s="3022"/>
      <c r="T644" s="3022"/>
      <c r="U644" s="3022"/>
      <c r="V644" s="3022"/>
      <c r="W644" s="3022"/>
      <c r="X644" s="3022"/>
      <c r="Y644" s="3022"/>
      <c r="Z644" s="3022"/>
      <c r="AA644" s="3022"/>
      <c r="AB644" s="3022"/>
      <c r="AC644" s="3022"/>
      <c r="AD644" s="3022"/>
      <c r="AE644" s="3022"/>
      <c r="AF644" s="1025"/>
      <c r="AG644" s="1025"/>
      <c r="AH644" s="1025"/>
      <c r="AI644" s="1025"/>
      <c r="AJ644" s="1025"/>
      <c r="AK644" s="1025"/>
      <c r="AL644" s="1193"/>
      <c r="AM644" s="1134"/>
      <c r="AN644" s="1000"/>
      <c r="AO644" s="1025"/>
      <c r="AP644" s="1025"/>
    </row>
    <row r="645" spans="1:60" s="943" customFormat="1" ht="12.75" customHeight="1">
      <c r="A645" s="927"/>
      <c r="B645" s="51"/>
      <c r="C645" s="3030" t="s">
        <v>578</v>
      </c>
      <c r="D645" s="303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9" t="s">
        <v>1751</v>
      </c>
      <c r="AG645" s="3129"/>
      <c r="AH645" s="3129"/>
      <c r="AI645" s="3129"/>
      <c r="AJ645" s="3129"/>
      <c r="AK645" s="3129"/>
      <c r="AL645" s="313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21" t="s">
        <v>1775</v>
      </c>
      <c r="G648" s="3021"/>
      <c r="H648" s="3021"/>
      <c r="I648" s="3021"/>
      <c r="J648" s="3021"/>
      <c r="K648" s="3021"/>
      <c r="L648" s="3021"/>
      <c r="M648" s="3021"/>
      <c r="N648" s="3021"/>
      <c r="O648" s="3021"/>
      <c r="P648" s="3021"/>
      <c r="Q648" s="3021"/>
      <c r="R648" s="3021"/>
      <c r="S648" s="3021"/>
      <c r="T648" s="3021"/>
      <c r="U648" s="3021"/>
      <c r="V648" s="3021"/>
      <c r="W648" s="3021"/>
      <c r="X648" s="3021"/>
      <c r="Y648" s="3021"/>
      <c r="Z648" s="3021"/>
      <c r="AA648" s="3021"/>
      <c r="AB648" s="3021"/>
      <c r="AC648" s="3021"/>
      <c r="AD648" s="3021"/>
      <c r="AE648" s="302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2"/>
      <c r="G649" s="3022"/>
      <c r="H649" s="3022"/>
      <c r="I649" s="3022"/>
      <c r="J649" s="3022"/>
      <c r="K649" s="3022"/>
      <c r="L649" s="3022"/>
      <c r="M649" s="3022"/>
      <c r="N649" s="3022"/>
      <c r="O649" s="3022"/>
      <c r="P649" s="3022"/>
      <c r="Q649" s="3022"/>
      <c r="R649" s="3022"/>
      <c r="S649" s="3022"/>
      <c r="T649" s="3022"/>
      <c r="U649" s="3022"/>
      <c r="V649" s="3022"/>
      <c r="W649" s="3022"/>
      <c r="X649" s="3022"/>
      <c r="Y649" s="3022"/>
      <c r="Z649" s="3022"/>
      <c r="AA649" s="3022"/>
      <c r="AB649" s="3022"/>
      <c r="AC649" s="3022"/>
      <c r="AD649" s="3022"/>
      <c r="AE649" s="302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2"/>
      <c r="G650" s="3022"/>
      <c r="H650" s="3022"/>
      <c r="I650" s="3022"/>
      <c r="J650" s="3022"/>
      <c r="K650" s="3022"/>
      <c r="L650" s="3022"/>
      <c r="M650" s="3022"/>
      <c r="N650" s="3022"/>
      <c r="O650" s="3022"/>
      <c r="P650" s="3022"/>
      <c r="Q650" s="3022"/>
      <c r="R650" s="3022"/>
      <c r="S650" s="3022"/>
      <c r="T650" s="3022"/>
      <c r="U650" s="3022"/>
      <c r="V650" s="3022"/>
      <c r="W650" s="3022"/>
      <c r="X650" s="3022"/>
      <c r="Y650" s="3022"/>
      <c r="Z650" s="3022"/>
      <c r="AA650" s="3022"/>
      <c r="AB650" s="3022"/>
      <c r="AC650" s="3022"/>
      <c r="AD650" s="3022"/>
      <c r="AE650" s="302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2"/>
      <c r="G651" s="3022"/>
      <c r="H651" s="3022"/>
      <c r="I651" s="3022"/>
      <c r="J651" s="3022"/>
      <c r="K651" s="3022"/>
      <c r="L651" s="3022"/>
      <c r="M651" s="3022"/>
      <c r="N651" s="3022"/>
      <c r="O651" s="3022"/>
      <c r="P651" s="3022"/>
      <c r="Q651" s="3022"/>
      <c r="R651" s="3022"/>
      <c r="S651" s="3022"/>
      <c r="T651" s="3022"/>
      <c r="U651" s="3022"/>
      <c r="V651" s="3022"/>
      <c r="W651" s="3022"/>
      <c r="X651" s="3022"/>
      <c r="Y651" s="3022"/>
      <c r="Z651" s="3022"/>
      <c r="AA651" s="3022"/>
      <c r="AB651" s="3022"/>
      <c r="AC651" s="3022"/>
      <c r="AD651" s="3022"/>
      <c r="AE651" s="302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2"/>
      <c r="G652" s="3022"/>
      <c r="H652" s="3022"/>
      <c r="I652" s="3022"/>
      <c r="J652" s="3022"/>
      <c r="K652" s="3022"/>
      <c r="L652" s="3022"/>
      <c r="M652" s="3022"/>
      <c r="N652" s="3022"/>
      <c r="O652" s="3022"/>
      <c r="P652" s="3022"/>
      <c r="Q652" s="3022"/>
      <c r="R652" s="3022"/>
      <c r="S652" s="3022"/>
      <c r="T652" s="3022"/>
      <c r="U652" s="3022"/>
      <c r="V652" s="3022"/>
      <c r="W652" s="3022"/>
      <c r="X652" s="3022"/>
      <c r="Y652" s="3022"/>
      <c r="Z652" s="3022"/>
      <c r="AA652" s="3022"/>
      <c r="AB652" s="3022"/>
      <c r="AC652" s="3022"/>
      <c r="AD652" s="3022"/>
      <c r="AE652" s="302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2"/>
      <c r="G653" s="3022"/>
      <c r="H653" s="3022"/>
      <c r="I653" s="3022"/>
      <c r="J653" s="3022"/>
      <c r="K653" s="3022"/>
      <c r="L653" s="3022"/>
      <c r="M653" s="3022"/>
      <c r="N653" s="3022"/>
      <c r="O653" s="3022"/>
      <c r="P653" s="3022"/>
      <c r="Q653" s="3022"/>
      <c r="R653" s="3022"/>
      <c r="S653" s="3022"/>
      <c r="T653" s="3022"/>
      <c r="U653" s="3022"/>
      <c r="V653" s="3022"/>
      <c r="W653" s="3022"/>
      <c r="X653" s="3022"/>
      <c r="Y653" s="3022"/>
      <c r="Z653" s="3022"/>
      <c r="AA653" s="3022"/>
      <c r="AB653" s="3022"/>
      <c r="AC653" s="3022"/>
      <c r="AD653" s="3022"/>
      <c r="AE653" s="3022"/>
      <c r="AF653" s="1224"/>
      <c r="AG653" s="1224"/>
      <c r="AH653" s="1224"/>
      <c r="AI653" s="1224"/>
      <c r="AJ653" s="1224"/>
      <c r="AK653" s="1224"/>
      <c r="AL653" s="1225"/>
      <c r="AM653" s="1134"/>
      <c r="AN653" s="1000"/>
    </row>
    <row r="654" spans="1:60" s="943" customFormat="1" ht="12.75" customHeight="1">
      <c r="A654" s="927"/>
      <c r="B654" s="51"/>
      <c r="C654" s="1226"/>
      <c r="D654" s="1191"/>
      <c r="E654" s="1178"/>
      <c r="F654" s="3022"/>
      <c r="G654" s="3022"/>
      <c r="H654" s="3022"/>
      <c r="I654" s="3022"/>
      <c r="J654" s="3022"/>
      <c r="K654" s="3022"/>
      <c r="L654" s="3022"/>
      <c r="M654" s="3022"/>
      <c r="N654" s="3022"/>
      <c r="O654" s="3022"/>
      <c r="P654" s="3022"/>
      <c r="Q654" s="3022"/>
      <c r="R654" s="3022"/>
      <c r="S654" s="3022"/>
      <c r="T654" s="3022"/>
      <c r="U654" s="3022"/>
      <c r="V654" s="3022"/>
      <c r="W654" s="3022"/>
      <c r="X654" s="3022"/>
      <c r="Y654" s="3022"/>
      <c r="Z654" s="3022"/>
      <c r="AA654" s="3022"/>
      <c r="AB654" s="3022"/>
      <c r="AC654" s="3022"/>
      <c r="AD654" s="3022"/>
      <c r="AE654" s="3022"/>
      <c r="AF654" s="1224"/>
      <c r="AG654" s="1224"/>
      <c r="AH654" s="1224"/>
      <c r="AI654" s="1224"/>
      <c r="AJ654" s="1224"/>
      <c r="AK654" s="1224"/>
      <c r="AL654" s="1225"/>
      <c r="AM654" s="1134"/>
      <c r="AN654" s="1000"/>
    </row>
    <row r="655" spans="1:60" s="943" customFormat="1" ht="12.75" customHeight="1">
      <c r="A655" s="927"/>
      <c r="B655" s="51"/>
      <c r="C655" s="1226"/>
      <c r="D655" s="1191"/>
      <c r="E655" s="1178"/>
      <c r="F655" s="3022"/>
      <c r="G655" s="3022"/>
      <c r="H655" s="3022"/>
      <c r="I655" s="3022"/>
      <c r="J655" s="3022"/>
      <c r="K655" s="3022"/>
      <c r="L655" s="3022"/>
      <c r="M655" s="3022"/>
      <c r="N655" s="3022"/>
      <c r="O655" s="3022"/>
      <c r="P655" s="3022"/>
      <c r="Q655" s="3022"/>
      <c r="R655" s="3022"/>
      <c r="S655" s="3022"/>
      <c r="T655" s="3022"/>
      <c r="U655" s="3022"/>
      <c r="V655" s="3022"/>
      <c r="W655" s="3022"/>
      <c r="X655" s="3022"/>
      <c r="Y655" s="3022"/>
      <c r="Z655" s="3022"/>
      <c r="AA655" s="3022"/>
      <c r="AB655" s="3022"/>
      <c r="AC655" s="3022"/>
      <c r="AD655" s="3022"/>
      <c r="AE655" s="3022"/>
      <c r="AF655" s="1224"/>
      <c r="AG655" s="1224"/>
      <c r="AH655" s="1224"/>
      <c r="AI655" s="1224"/>
      <c r="AJ655" s="1224"/>
      <c r="AK655" s="1224"/>
      <c r="AL655" s="1225"/>
      <c r="AM655" s="1134"/>
      <c r="AN655" s="1000"/>
    </row>
    <row r="656" spans="1:60" s="943" customFormat="1" ht="17.25" customHeight="1">
      <c r="A656" s="927"/>
      <c r="B656" s="51"/>
      <c r="C656" s="1226"/>
      <c r="D656" s="1191"/>
      <c r="E656" s="1178"/>
      <c r="F656" s="3022"/>
      <c r="G656" s="3022"/>
      <c r="H656" s="3022"/>
      <c r="I656" s="3022"/>
      <c r="J656" s="3022"/>
      <c r="K656" s="3022"/>
      <c r="L656" s="3022"/>
      <c r="M656" s="3022"/>
      <c r="N656" s="3022"/>
      <c r="O656" s="3022"/>
      <c r="P656" s="3022"/>
      <c r="Q656" s="3022"/>
      <c r="R656" s="3022"/>
      <c r="S656" s="3022"/>
      <c r="T656" s="3022"/>
      <c r="U656" s="3022"/>
      <c r="V656" s="3022"/>
      <c r="W656" s="3022"/>
      <c r="X656" s="3022"/>
      <c r="Y656" s="3022"/>
      <c r="Z656" s="3022"/>
      <c r="AA656" s="3022"/>
      <c r="AB656" s="3022"/>
      <c r="AC656" s="3022"/>
      <c r="AD656" s="3022"/>
      <c r="AE656" s="3022"/>
      <c r="AF656" s="1025"/>
      <c r="AG656" s="1025"/>
      <c r="AH656" s="1025"/>
      <c r="AI656" s="1025"/>
      <c r="AJ656" s="1025"/>
      <c r="AK656" s="1025"/>
      <c r="AL656" s="1193"/>
      <c r="AM656" s="1134"/>
      <c r="AN656" s="1000"/>
    </row>
    <row r="657" spans="1:54" s="943" customFormat="1" ht="12.75" customHeight="1">
      <c r="A657" s="927"/>
      <c r="B657" s="51"/>
      <c r="C657" s="3030" t="s">
        <v>578</v>
      </c>
      <c r="D657" s="303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9" t="s">
        <v>1751</v>
      </c>
      <c r="AG657" s="3129"/>
      <c r="AH657" s="3129"/>
      <c r="AI657" s="3129"/>
      <c r="AJ657" s="3129"/>
      <c r="AK657" s="3129"/>
      <c r="AL657" s="313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1" t="s">
        <v>1778</v>
      </c>
      <c r="G660" s="3021"/>
      <c r="H660" s="3021"/>
      <c r="I660" s="3021"/>
      <c r="J660" s="3021"/>
      <c r="K660" s="3021"/>
      <c r="L660" s="3021"/>
      <c r="M660" s="3021"/>
      <c r="N660" s="3021"/>
      <c r="O660" s="3021"/>
      <c r="P660" s="3021"/>
      <c r="Q660" s="3021"/>
      <c r="R660" s="3021"/>
      <c r="S660" s="3021"/>
      <c r="T660" s="3021"/>
      <c r="U660" s="3021"/>
      <c r="V660" s="3021"/>
      <c r="W660" s="3021"/>
      <c r="X660" s="3021"/>
      <c r="Y660" s="3021"/>
      <c r="Z660" s="3021"/>
      <c r="AA660" s="3021"/>
      <c r="AB660" s="3021"/>
      <c r="AC660" s="3021"/>
      <c r="AD660" s="3021"/>
      <c r="AE660" s="3021"/>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2"/>
      <c r="G661" s="3022"/>
      <c r="H661" s="3022"/>
      <c r="I661" s="3022"/>
      <c r="J661" s="3022"/>
      <c r="K661" s="3022"/>
      <c r="L661" s="3022"/>
      <c r="M661" s="3022"/>
      <c r="N661" s="3022"/>
      <c r="O661" s="3022"/>
      <c r="P661" s="3022"/>
      <c r="Q661" s="3022"/>
      <c r="R661" s="3022"/>
      <c r="S661" s="3022"/>
      <c r="T661" s="3022"/>
      <c r="U661" s="3022"/>
      <c r="V661" s="3022"/>
      <c r="W661" s="3022"/>
      <c r="X661" s="3022"/>
      <c r="Y661" s="3022"/>
      <c r="Z661" s="3022"/>
      <c r="AA661" s="3022"/>
      <c r="AB661" s="3022"/>
      <c r="AC661" s="3022"/>
      <c r="AD661" s="3022"/>
      <c r="AE661" s="3022"/>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2"/>
      <c r="G662" s="3022"/>
      <c r="H662" s="3022"/>
      <c r="I662" s="3022"/>
      <c r="J662" s="3022"/>
      <c r="K662" s="3022"/>
      <c r="L662" s="3022"/>
      <c r="M662" s="3022"/>
      <c r="N662" s="3022"/>
      <c r="O662" s="3022"/>
      <c r="P662" s="3022"/>
      <c r="Q662" s="3022"/>
      <c r="R662" s="3022"/>
      <c r="S662" s="3022"/>
      <c r="T662" s="3022"/>
      <c r="U662" s="3022"/>
      <c r="V662" s="3022"/>
      <c r="W662" s="3022"/>
      <c r="X662" s="3022"/>
      <c r="Y662" s="3022"/>
      <c r="Z662" s="3022"/>
      <c r="AA662" s="3022"/>
      <c r="AB662" s="3022"/>
      <c r="AC662" s="3022"/>
      <c r="AD662" s="3022"/>
      <c r="AE662" s="3022"/>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2"/>
      <c r="G663" s="3022"/>
      <c r="H663" s="3022"/>
      <c r="I663" s="3022"/>
      <c r="J663" s="3022"/>
      <c r="K663" s="3022"/>
      <c r="L663" s="3022"/>
      <c r="M663" s="3022"/>
      <c r="N663" s="3022"/>
      <c r="O663" s="3022"/>
      <c r="P663" s="3022"/>
      <c r="Q663" s="3022"/>
      <c r="R663" s="3022"/>
      <c r="S663" s="3022"/>
      <c r="T663" s="3022"/>
      <c r="U663" s="3022"/>
      <c r="V663" s="3022"/>
      <c r="W663" s="3022"/>
      <c r="X663" s="3022"/>
      <c r="Y663" s="3022"/>
      <c r="Z663" s="3022"/>
      <c r="AA663" s="3022"/>
      <c r="AB663" s="3022"/>
      <c r="AC663" s="3022"/>
      <c r="AD663" s="3022"/>
      <c r="AE663" s="3022"/>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0" t="s">
        <v>626</v>
      </c>
      <c r="D664" s="303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9" t="s">
        <v>1751</v>
      </c>
      <c r="AG664" s="3129"/>
      <c r="AH664" s="3129"/>
      <c r="AI664" s="3129"/>
      <c r="AJ664" s="3129"/>
      <c r="AK664" s="3129"/>
      <c r="AL664" s="313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1" t="s">
        <v>578</v>
      </c>
      <c r="D668" s="3132"/>
      <c r="E668" s="1174" t="s">
        <v>1787</v>
      </c>
      <c r="F668" s="3021" t="s">
        <v>1788</v>
      </c>
      <c r="G668" s="3021"/>
      <c r="H668" s="3021"/>
      <c r="I668" s="3021"/>
      <c r="J668" s="3021"/>
      <c r="K668" s="3021"/>
      <c r="L668" s="3021"/>
      <c r="M668" s="3021"/>
      <c r="N668" s="3021"/>
      <c r="O668" s="3021"/>
      <c r="P668" s="3021"/>
      <c r="Q668" s="3021"/>
      <c r="R668" s="3021"/>
      <c r="S668" s="3021"/>
      <c r="T668" s="3021"/>
      <c r="U668" s="3021"/>
      <c r="V668" s="3021"/>
      <c r="W668" s="3021"/>
      <c r="X668" s="3021"/>
      <c r="Y668" s="3021"/>
      <c r="Z668" s="3021"/>
      <c r="AA668" s="3021"/>
      <c r="AB668" s="3021"/>
      <c r="AC668" s="3021"/>
      <c r="AD668" s="3021"/>
      <c r="AE668" s="3021"/>
      <c r="AF668" s="3125" t="s">
        <v>1751</v>
      </c>
      <c r="AG668" s="3125"/>
      <c r="AH668" s="3125"/>
      <c r="AI668" s="3125"/>
      <c r="AJ668" s="3125"/>
      <c r="AK668" s="3125"/>
      <c r="AL668" s="312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2"/>
      <c r="G669" s="3022"/>
      <c r="H669" s="3022"/>
      <c r="I669" s="3022"/>
      <c r="J669" s="3022"/>
      <c r="K669" s="3022"/>
      <c r="L669" s="3022"/>
      <c r="M669" s="3022"/>
      <c r="N669" s="3022"/>
      <c r="O669" s="3022"/>
      <c r="P669" s="3022"/>
      <c r="Q669" s="3022"/>
      <c r="R669" s="3022"/>
      <c r="S669" s="3022"/>
      <c r="T669" s="3022"/>
      <c r="U669" s="3022"/>
      <c r="V669" s="3022"/>
      <c r="W669" s="3022"/>
      <c r="X669" s="3022"/>
      <c r="Y669" s="3022"/>
      <c r="Z669" s="3022"/>
      <c r="AA669" s="3022"/>
      <c r="AB669" s="3022"/>
      <c r="AC669" s="3022"/>
      <c r="AD669" s="3022"/>
      <c r="AE669" s="3022"/>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24"/>
      <c r="G670" s="3124"/>
      <c r="H670" s="3124"/>
      <c r="I670" s="3124"/>
      <c r="J670" s="3124"/>
      <c r="K670" s="3124"/>
      <c r="L670" s="3124"/>
      <c r="M670" s="3124"/>
      <c r="N670" s="3124"/>
      <c r="O670" s="3124"/>
      <c r="P670" s="3124"/>
      <c r="Q670" s="3124"/>
      <c r="R670" s="3124"/>
      <c r="S670" s="3124"/>
      <c r="T670" s="3124"/>
      <c r="U670" s="3124"/>
      <c r="V670" s="3124"/>
      <c r="W670" s="3124"/>
      <c r="X670" s="3124"/>
      <c r="Y670" s="3124"/>
      <c r="Z670" s="3124"/>
      <c r="AA670" s="3124"/>
      <c r="AB670" s="3124"/>
      <c r="AC670" s="3124"/>
      <c r="AD670" s="3124"/>
      <c r="AE670" s="3124"/>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0" t="s">
        <v>626</v>
      </c>
      <c r="D672" s="3031"/>
      <c r="E672" s="1174" t="s">
        <v>1793</v>
      </c>
      <c r="F672" s="3021" t="s">
        <v>1794</v>
      </c>
      <c r="G672" s="3021"/>
      <c r="H672" s="3021"/>
      <c r="I672" s="3021"/>
      <c r="J672" s="3021"/>
      <c r="K672" s="3021"/>
      <c r="L672" s="3021"/>
      <c r="M672" s="3021"/>
      <c r="N672" s="3021"/>
      <c r="O672" s="3021"/>
      <c r="P672" s="3021"/>
      <c r="Q672" s="3021"/>
      <c r="R672" s="3021"/>
      <c r="S672" s="3021"/>
      <c r="T672" s="3021"/>
      <c r="U672" s="3021"/>
      <c r="V672" s="3021"/>
      <c r="W672" s="3021"/>
      <c r="X672" s="3021"/>
      <c r="Y672" s="3021"/>
      <c r="Z672" s="3021"/>
      <c r="AA672" s="3021"/>
      <c r="AB672" s="3021"/>
      <c r="AC672" s="3021"/>
      <c r="AD672" s="3021"/>
      <c r="AE672" s="3021"/>
      <c r="AF672" s="3125" t="s">
        <v>1751</v>
      </c>
      <c r="AG672" s="3125"/>
      <c r="AH672" s="3125"/>
      <c r="AI672" s="3125"/>
      <c r="AJ672" s="3125"/>
      <c r="AK672" s="3125"/>
      <c r="AL672" s="312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2"/>
      <c r="G673" s="3022"/>
      <c r="H673" s="3022"/>
      <c r="I673" s="3022"/>
      <c r="J673" s="3022"/>
      <c r="K673" s="3022"/>
      <c r="L673" s="3022"/>
      <c r="M673" s="3022"/>
      <c r="N673" s="3022"/>
      <c r="O673" s="3022"/>
      <c r="P673" s="3022"/>
      <c r="Q673" s="3022"/>
      <c r="R673" s="3022"/>
      <c r="S673" s="3022"/>
      <c r="T673" s="3022"/>
      <c r="U673" s="3022"/>
      <c r="V673" s="3022"/>
      <c r="W673" s="3022"/>
      <c r="X673" s="3022"/>
      <c r="Y673" s="3022"/>
      <c r="Z673" s="3022"/>
      <c r="AA673" s="3022"/>
      <c r="AB673" s="3022"/>
      <c r="AC673" s="3022"/>
      <c r="AD673" s="3022"/>
      <c r="AE673" s="302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2"/>
      <c r="G674" s="3022"/>
      <c r="H674" s="3022"/>
      <c r="I674" s="3022"/>
      <c r="J674" s="3022"/>
      <c r="K674" s="3022"/>
      <c r="L674" s="3022"/>
      <c r="M674" s="3022"/>
      <c r="N674" s="3022"/>
      <c r="O674" s="3022"/>
      <c r="P674" s="3022"/>
      <c r="Q674" s="3022"/>
      <c r="R674" s="3022"/>
      <c r="S674" s="3022"/>
      <c r="T674" s="3022"/>
      <c r="U674" s="3022"/>
      <c r="V674" s="3022"/>
      <c r="W674" s="3022"/>
      <c r="X674" s="3022"/>
      <c r="Y674" s="3022"/>
      <c r="Z674" s="3022"/>
      <c r="AA674" s="3022"/>
      <c r="AB674" s="3022"/>
      <c r="AC674" s="3022"/>
      <c r="AD674" s="3022"/>
      <c r="AE674" s="3022"/>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4"/>
      <c r="G675" s="3124"/>
      <c r="H675" s="3124"/>
      <c r="I675" s="3124"/>
      <c r="J675" s="3124"/>
      <c r="K675" s="3124"/>
      <c r="L675" s="3124"/>
      <c r="M675" s="3124"/>
      <c r="N675" s="3124"/>
      <c r="O675" s="3124"/>
      <c r="P675" s="3124"/>
      <c r="Q675" s="3124"/>
      <c r="R675" s="3124"/>
      <c r="S675" s="3124"/>
      <c r="T675" s="3124"/>
      <c r="U675" s="3124"/>
      <c r="V675" s="3124"/>
      <c r="W675" s="3124"/>
      <c r="X675" s="3124"/>
      <c r="Y675" s="3124"/>
      <c r="Z675" s="3124"/>
      <c r="AA675" s="3124"/>
      <c r="AB675" s="3124"/>
      <c r="AC675" s="3124"/>
      <c r="AD675" s="3124"/>
      <c r="AE675" s="312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27" t="s">
        <v>1797</v>
      </c>
      <c r="G677" s="3127"/>
      <c r="H677" s="3127"/>
      <c r="I677" s="3127"/>
      <c r="J677" s="3127"/>
      <c r="K677" s="3127"/>
      <c r="L677" s="3127"/>
      <c r="M677" s="3127"/>
      <c r="N677" s="3127"/>
      <c r="O677" s="3127"/>
      <c r="P677" s="3127"/>
      <c r="Q677" s="3127"/>
      <c r="R677" s="3127"/>
      <c r="S677" s="3127"/>
      <c r="T677" s="3127"/>
      <c r="U677" s="3127"/>
      <c r="V677" s="3127"/>
      <c r="W677" s="3127"/>
      <c r="X677" s="3127"/>
      <c r="Y677" s="3127"/>
      <c r="Z677" s="3127"/>
      <c r="AA677" s="3127"/>
      <c r="AB677" s="3127"/>
      <c r="AC677" s="3127"/>
      <c r="AD677" s="3127"/>
      <c r="AE677" s="3127"/>
      <c r="AF677" s="3127"/>
      <c r="AG677" s="1208"/>
      <c r="AH677" s="1173"/>
      <c r="AI677" s="1173"/>
      <c r="AJ677" s="1173"/>
      <c r="AK677" s="1173"/>
      <c r="AL677" s="1209"/>
      <c r="AM677" s="1134"/>
      <c r="AN677" s="1000"/>
    </row>
    <row r="678" spans="1:54" s="943" customFormat="1" ht="12.75" customHeight="1">
      <c r="A678" s="927"/>
      <c r="B678" s="51"/>
      <c r="C678" s="1192"/>
      <c r="D678" s="112"/>
      <c r="E678" s="1146"/>
      <c r="F678" s="3128"/>
      <c r="G678" s="3128"/>
      <c r="H678" s="3128"/>
      <c r="I678" s="3128"/>
      <c r="J678" s="3128"/>
      <c r="K678" s="3128"/>
      <c r="L678" s="3128"/>
      <c r="M678" s="3128"/>
      <c r="N678" s="3128"/>
      <c r="O678" s="3128"/>
      <c r="P678" s="3128"/>
      <c r="Q678" s="3128"/>
      <c r="R678" s="3128"/>
      <c r="S678" s="3128"/>
      <c r="T678" s="3128"/>
      <c r="U678" s="3128"/>
      <c r="V678" s="3128"/>
      <c r="W678" s="3128"/>
      <c r="X678" s="3128"/>
      <c r="Y678" s="3128"/>
      <c r="Z678" s="3128"/>
      <c r="AA678" s="3128"/>
      <c r="AB678" s="3128"/>
      <c r="AC678" s="3128"/>
      <c r="AD678" s="3128"/>
      <c r="AE678" s="3128"/>
      <c r="AF678" s="3128"/>
      <c r="AG678" s="1025"/>
      <c r="AH678" s="1025"/>
      <c r="AI678" s="1025"/>
      <c r="AJ678" s="1025"/>
      <c r="AK678" s="1025"/>
      <c r="AL678" s="1193"/>
      <c r="AM678" s="1134"/>
      <c r="AN678" s="1000"/>
    </row>
    <row r="679" spans="1:54" s="943" customFormat="1" ht="12.75" customHeight="1">
      <c r="A679" s="927"/>
      <c r="B679" s="51"/>
      <c r="C679" s="1201"/>
      <c r="D679" s="1025"/>
      <c r="E679" s="1025"/>
      <c r="F679" s="3128"/>
      <c r="G679" s="3128"/>
      <c r="H679" s="3128"/>
      <c r="I679" s="3128"/>
      <c r="J679" s="3128"/>
      <c r="K679" s="3128"/>
      <c r="L679" s="3128"/>
      <c r="M679" s="3128"/>
      <c r="N679" s="3128"/>
      <c r="O679" s="3128"/>
      <c r="P679" s="3128"/>
      <c r="Q679" s="3128"/>
      <c r="R679" s="3128"/>
      <c r="S679" s="3128"/>
      <c r="T679" s="3128"/>
      <c r="U679" s="3128"/>
      <c r="V679" s="3128"/>
      <c r="W679" s="3128"/>
      <c r="X679" s="3128"/>
      <c r="Y679" s="3128"/>
      <c r="Z679" s="3128"/>
      <c r="AA679" s="3128"/>
      <c r="AB679" s="3128"/>
      <c r="AC679" s="3128"/>
      <c r="AD679" s="3128"/>
      <c r="AE679" s="3128"/>
      <c r="AF679" s="3128"/>
      <c r="AG679" s="1025"/>
      <c r="AH679" s="1025"/>
      <c r="AI679" s="1025"/>
      <c r="AJ679" s="1025"/>
      <c r="AK679" s="1025"/>
      <c r="AL679" s="1193"/>
      <c r="AM679" s="1134"/>
      <c r="AN679" s="1000"/>
    </row>
    <row r="680" spans="1:54" s="943" customFormat="1" ht="12.75" customHeight="1">
      <c r="A680" s="927"/>
      <c r="B680" s="51"/>
      <c r="C680" s="1201"/>
      <c r="D680" s="1025"/>
      <c r="E680" s="1025"/>
      <c r="F680" s="3128"/>
      <c r="G680" s="3128"/>
      <c r="H680" s="3128"/>
      <c r="I680" s="3128"/>
      <c r="J680" s="3128"/>
      <c r="K680" s="3128"/>
      <c r="L680" s="3128"/>
      <c r="M680" s="3128"/>
      <c r="N680" s="3128"/>
      <c r="O680" s="3128"/>
      <c r="P680" s="3128"/>
      <c r="Q680" s="3128"/>
      <c r="R680" s="3128"/>
      <c r="S680" s="3128"/>
      <c r="T680" s="3128"/>
      <c r="U680" s="3128"/>
      <c r="V680" s="3128"/>
      <c r="W680" s="3128"/>
      <c r="X680" s="3128"/>
      <c r="Y680" s="3128"/>
      <c r="Z680" s="3128"/>
      <c r="AA680" s="3128"/>
      <c r="AB680" s="3128"/>
      <c r="AC680" s="3128"/>
      <c r="AD680" s="3128"/>
      <c r="AE680" s="3128"/>
      <c r="AF680" s="3128"/>
      <c r="AG680" s="1025"/>
      <c r="AH680" s="1025"/>
      <c r="AI680" s="1025"/>
      <c r="AJ680" s="1025"/>
      <c r="AK680" s="1025"/>
      <c r="AL680" s="1193"/>
      <c r="AM680" s="1134"/>
      <c r="AN680" s="1000"/>
    </row>
    <row r="681" spans="1:54" s="943" customFormat="1" ht="12.75" customHeight="1">
      <c r="A681" s="927"/>
      <c r="B681" s="51"/>
      <c r="C681" s="3030" t="s">
        <v>626</v>
      </c>
      <c r="D681" s="303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2" t="s">
        <v>1751</v>
      </c>
      <c r="AG681" s="3032"/>
      <c r="AH681" s="3032"/>
      <c r="AI681" s="3032"/>
      <c r="AJ681" s="3032"/>
      <c r="AK681" s="3032"/>
      <c r="AL681" s="303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17">
        <f>IF(Application!D213="N/A",AS573,AS575)</f>
        <v>12.5</v>
      </c>
      <c r="AL684" s="3018"/>
      <c r="AM684" s="301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0" t="s">
        <v>1801</v>
      </c>
      <c r="AF687" s="3020"/>
      <c r="AG687" s="3020"/>
      <c r="AH687" s="3020"/>
      <c r="AI687" s="3020"/>
      <c r="AJ687" s="3020"/>
      <c r="AK687" s="3020"/>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06" t="s">
        <v>626</v>
      </c>
      <c r="D693" s="3107"/>
      <c r="E693" s="1248" t="s">
        <v>540</v>
      </c>
      <c r="F693" s="3115" t="s">
        <v>1807</v>
      </c>
      <c r="G693" s="3115"/>
      <c r="H693" s="3115"/>
      <c r="I693" s="3115"/>
      <c r="J693" s="3115"/>
      <c r="K693" s="3115"/>
      <c r="L693" s="3115"/>
      <c r="M693" s="3115"/>
      <c r="N693" s="3115"/>
      <c r="O693" s="3115"/>
      <c r="P693" s="3115"/>
      <c r="Q693" s="3115"/>
      <c r="R693" s="3115"/>
      <c r="S693" s="3115"/>
      <c r="T693" s="3115"/>
      <c r="U693" s="3115"/>
      <c r="V693" s="3115"/>
      <c r="W693" s="3115"/>
      <c r="X693" s="3115"/>
      <c r="Y693" s="3115"/>
      <c r="Z693" s="3115"/>
      <c r="AA693" s="3115"/>
      <c r="AB693" s="3115"/>
      <c r="AC693" s="3115"/>
      <c r="AD693" s="3115"/>
      <c r="AE693" s="3115"/>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16"/>
      <c r="G694" s="3116"/>
      <c r="H694" s="3116"/>
      <c r="I694" s="3116"/>
      <c r="J694" s="3116"/>
      <c r="K694" s="3116"/>
      <c r="L694" s="3116"/>
      <c r="M694" s="3116"/>
      <c r="N694" s="3116"/>
      <c r="O694" s="3116"/>
      <c r="P694" s="3116"/>
      <c r="Q694" s="3116"/>
      <c r="R694" s="3116"/>
      <c r="S694" s="3116"/>
      <c r="T694" s="3116"/>
      <c r="U694" s="3116"/>
      <c r="V694" s="3116"/>
      <c r="W694" s="3116"/>
      <c r="X694" s="3116"/>
      <c r="Y694" s="3116"/>
      <c r="Z694" s="3116"/>
      <c r="AA694" s="3116"/>
      <c r="AB694" s="3116"/>
      <c r="AC694" s="3116"/>
      <c r="AD694" s="3116"/>
      <c r="AE694" s="3116"/>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1" t="s">
        <v>626</v>
      </c>
      <c r="G695" s="3121"/>
      <c r="H695" s="3121"/>
      <c r="I695" s="3121"/>
      <c r="J695" s="3121"/>
      <c r="K695" s="3121"/>
      <c r="L695" s="3121"/>
      <c r="M695" s="3121"/>
      <c r="N695" s="3121"/>
      <c r="O695" s="3121"/>
      <c r="P695" s="3121"/>
      <c r="Q695" s="3121"/>
      <c r="R695" s="3121"/>
      <c r="S695" s="3121"/>
      <c r="T695" s="3121"/>
      <c r="U695" s="3121"/>
      <c r="V695" s="3121"/>
      <c r="W695" s="3121"/>
      <c r="X695" s="3121"/>
      <c r="Y695" s="3121"/>
      <c r="Z695" s="312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2" t="s">
        <v>578</v>
      </c>
      <c r="D697" s="312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25" t="s">
        <v>626</v>
      </c>
      <c r="W700" s="3025"/>
      <c r="X700" s="3025"/>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25" t="s">
        <v>626</v>
      </c>
      <c r="W702" s="3025"/>
      <c r="X702" s="3025"/>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25" t="s">
        <v>626</v>
      </c>
      <c r="W707" s="3025"/>
      <c r="X707" s="3025"/>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09"/>
      <c r="E710" s="3109"/>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25" t="s">
        <v>626</v>
      </c>
      <c r="W711" s="3025"/>
      <c r="X711" s="3025"/>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25" t="s">
        <v>626</v>
      </c>
      <c r="W713" s="3025"/>
      <c r="X713" s="3025"/>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06" t="s">
        <v>626</v>
      </c>
      <c r="D716" s="3107"/>
      <c r="E716" s="1248" t="s">
        <v>540</v>
      </c>
      <c r="F716" s="3115" t="s">
        <v>1807</v>
      </c>
      <c r="G716" s="3115"/>
      <c r="H716" s="3115"/>
      <c r="I716" s="3115"/>
      <c r="J716" s="3115"/>
      <c r="K716" s="3115"/>
      <c r="L716" s="3115"/>
      <c r="M716" s="3115"/>
      <c r="N716" s="3115"/>
      <c r="O716" s="3115"/>
      <c r="P716" s="3115"/>
      <c r="Q716" s="3115"/>
      <c r="R716" s="3115"/>
      <c r="S716" s="3115"/>
      <c r="T716" s="3115"/>
      <c r="U716" s="3115"/>
      <c r="V716" s="3115"/>
      <c r="W716" s="3115"/>
      <c r="X716" s="3115"/>
      <c r="Y716" s="3115"/>
      <c r="Z716" s="3115"/>
      <c r="AA716" s="3115"/>
      <c r="AB716" s="3115"/>
      <c r="AC716" s="3115"/>
      <c r="AD716" s="3115"/>
      <c r="AE716" s="311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16"/>
      <c r="G717" s="3116"/>
      <c r="H717" s="3116"/>
      <c r="I717" s="3116"/>
      <c r="J717" s="3116"/>
      <c r="K717" s="3116"/>
      <c r="L717" s="3116"/>
      <c r="M717" s="3116"/>
      <c r="N717" s="3116"/>
      <c r="O717" s="3116"/>
      <c r="P717" s="3116"/>
      <c r="Q717" s="3116"/>
      <c r="R717" s="3116"/>
      <c r="S717" s="3116"/>
      <c r="T717" s="3116"/>
      <c r="U717" s="3116"/>
      <c r="V717" s="3116"/>
      <c r="W717" s="3116"/>
      <c r="X717" s="3116"/>
      <c r="Y717" s="3116"/>
      <c r="Z717" s="3116"/>
      <c r="AA717" s="3116"/>
      <c r="AB717" s="3116"/>
      <c r="AC717" s="3116"/>
      <c r="AD717" s="3116"/>
      <c r="AE717" s="311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17" t="s">
        <v>626</v>
      </c>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06" t="s">
        <v>626</v>
      </c>
      <c r="D720" s="3107"/>
      <c r="E720" s="1248" t="s">
        <v>798</v>
      </c>
      <c r="F720" s="3118" t="s">
        <v>1829</v>
      </c>
      <c r="G720" s="3118"/>
      <c r="H720" s="3118"/>
      <c r="I720" s="3118"/>
      <c r="J720" s="3118"/>
      <c r="K720" s="3118"/>
      <c r="L720" s="3118"/>
      <c r="M720" s="3118"/>
      <c r="N720" s="3118"/>
      <c r="O720" s="3118"/>
      <c r="P720" s="3118"/>
      <c r="Q720" s="3118"/>
      <c r="R720" s="3118"/>
      <c r="S720" s="3118"/>
      <c r="T720" s="3118"/>
      <c r="U720" s="3118"/>
      <c r="V720" s="3118"/>
      <c r="W720" s="3118"/>
      <c r="X720" s="3118"/>
      <c r="Y720" s="3118"/>
      <c r="Z720" s="3118"/>
      <c r="AA720" s="3118"/>
      <c r="AB720" s="3118"/>
      <c r="AC720" s="3118"/>
      <c r="AD720" s="3118"/>
      <c r="AE720" s="311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19"/>
      <c r="G721" s="3119"/>
      <c r="H721" s="3119"/>
      <c r="I721" s="3119"/>
      <c r="J721" s="3119"/>
      <c r="K721" s="3119"/>
      <c r="L721" s="3119"/>
      <c r="M721" s="3119"/>
      <c r="N721" s="3119"/>
      <c r="O721" s="3119"/>
      <c r="P721" s="3119"/>
      <c r="Q721" s="3119"/>
      <c r="R721" s="3119"/>
      <c r="S721" s="3119"/>
      <c r="T721" s="3119"/>
      <c r="U721" s="3119"/>
      <c r="V721" s="3119"/>
      <c r="W721" s="3119"/>
      <c r="X721" s="3119"/>
      <c r="Y721" s="3119"/>
      <c r="Z721" s="3119"/>
      <c r="AA721" s="3119"/>
      <c r="AB721" s="3119"/>
      <c r="AC721" s="3119"/>
      <c r="AD721" s="3119"/>
      <c r="AE721" s="311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0" t="s">
        <v>626</v>
      </c>
      <c r="G723" s="3120"/>
      <c r="H723" s="312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06" t="s">
        <v>626</v>
      </c>
      <c r="D725" s="3107"/>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08"/>
      <c r="D727" s="3109"/>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0" t="s">
        <v>626</v>
      </c>
      <c r="H728" s="3110"/>
      <c r="I728" s="3110"/>
      <c r="J728" s="3110"/>
      <c r="K728" s="3110"/>
      <c r="L728" s="3110"/>
      <c r="M728" s="3110"/>
      <c r="N728" s="3110"/>
      <c r="O728" s="3110"/>
      <c r="P728" s="3110"/>
      <c r="Q728" s="3110"/>
      <c r="R728" s="3110"/>
      <c r="S728" s="3110"/>
      <c r="T728" s="3110"/>
      <c r="U728" s="3110"/>
      <c r="V728" s="3110"/>
      <c r="W728" s="3110"/>
      <c r="X728" s="3110"/>
      <c r="Y728" s="3110"/>
      <c r="Z728" s="3110"/>
      <c r="AA728" s="3110"/>
      <c r="AB728" s="3110"/>
      <c r="AC728" s="3110"/>
      <c r="AD728" s="3110"/>
      <c r="AE728" s="3110"/>
      <c r="AF728" s="311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1" t="s">
        <v>626</v>
      </c>
      <c r="D730" s="3112"/>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1" t="s">
        <v>626</v>
      </c>
      <c r="D734" s="3112"/>
      <c r="E734" s="1025"/>
      <c r="F734" s="1290" t="s">
        <v>1837</v>
      </c>
      <c r="G734" s="3113" t="s">
        <v>1838</v>
      </c>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3113"/>
      <c r="AC734" s="3113"/>
      <c r="AD734" s="3113"/>
      <c r="AE734" s="3113"/>
      <c r="AF734" s="3113"/>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4"/>
      <c r="H735" s="3114"/>
      <c r="I735" s="3114"/>
      <c r="J735" s="3114"/>
      <c r="K735" s="3114"/>
      <c r="L735" s="3114"/>
      <c r="M735" s="3114"/>
      <c r="N735" s="3114"/>
      <c r="O735" s="3114"/>
      <c r="P735" s="3114"/>
      <c r="Q735" s="3114"/>
      <c r="R735" s="3114"/>
      <c r="S735" s="3114"/>
      <c r="T735" s="3114"/>
      <c r="U735" s="3114"/>
      <c r="V735" s="3114"/>
      <c r="W735" s="3114"/>
      <c r="X735" s="3114"/>
      <c r="Y735" s="3114"/>
      <c r="Z735" s="3114"/>
      <c r="AA735" s="3114"/>
      <c r="AB735" s="3114"/>
      <c r="AC735" s="3114"/>
      <c r="AD735" s="3114"/>
      <c r="AE735" s="3114"/>
      <c r="AF735" s="311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095" t="s">
        <v>626</v>
      </c>
      <c r="D738" s="3096"/>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097" t="s">
        <v>626</v>
      </c>
      <c r="G739" s="3097"/>
      <c r="H739" s="3097"/>
      <c r="I739" s="3097"/>
      <c r="J739" s="3097"/>
      <c r="K739" s="3097"/>
      <c r="L739" s="3097"/>
      <c r="M739" s="3097"/>
      <c r="N739" s="3097"/>
      <c r="O739" s="3097"/>
      <c r="P739" s="3097"/>
      <c r="Q739" s="3097"/>
      <c r="R739" s="3097"/>
      <c r="S739" s="3097"/>
      <c r="T739" s="3097"/>
      <c r="U739" s="3097"/>
      <c r="V739" s="3097"/>
      <c r="W739" s="3097"/>
      <c r="X739" s="3097"/>
      <c r="Y739" s="3097"/>
      <c r="Z739" s="3097"/>
      <c r="AA739" s="3097"/>
      <c r="AB739" s="3097"/>
      <c r="AC739" s="3097"/>
      <c r="AD739" s="3097"/>
      <c r="AE739" s="3097"/>
      <c r="AF739" s="309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098"/>
      <c r="G740" s="3098"/>
      <c r="H740" s="3098"/>
      <c r="I740" s="3098"/>
      <c r="J740" s="3098"/>
      <c r="K740" s="3098"/>
      <c r="L740" s="3098"/>
      <c r="M740" s="3098"/>
      <c r="N740" s="3098"/>
      <c r="O740" s="3098"/>
      <c r="P740" s="3098"/>
      <c r="Q740" s="3098"/>
      <c r="R740" s="3098"/>
      <c r="S740" s="3098"/>
      <c r="T740" s="3098"/>
      <c r="U740" s="3098"/>
      <c r="V740" s="3098"/>
      <c r="W740" s="3098"/>
      <c r="X740" s="3098"/>
      <c r="Y740" s="3098"/>
      <c r="Z740" s="3098"/>
      <c r="AA740" s="3098"/>
      <c r="AB740" s="3098"/>
      <c r="AC740" s="3098"/>
      <c r="AD740" s="3098"/>
      <c r="AE740" s="3098"/>
      <c r="AF740" s="309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17">
        <f>SUM(AG694:AG739)</f>
        <v>0</v>
      </c>
      <c r="AL750" s="3018"/>
      <c r="AM750" s="301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99" t="s">
        <v>1852</v>
      </c>
      <c r="AF753" s="3099"/>
      <c r="AG753" s="3099"/>
      <c r="AH753" s="3099"/>
      <c r="AI753" s="3099"/>
      <c r="AJ753" s="3099"/>
      <c r="AK753" s="3099"/>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1" t="s">
        <v>626</v>
      </c>
      <c r="D756" s="3031"/>
      <c r="E756" s="944"/>
      <c r="F756" s="3100" t="s">
        <v>1853</v>
      </c>
      <c r="G756" s="3101"/>
      <c r="H756" s="3101"/>
      <c r="I756" s="3101"/>
      <c r="J756" s="3101"/>
      <c r="K756" s="3101"/>
      <c r="L756" s="3101"/>
      <c r="M756" s="3101"/>
      <c r="N756" s="3101"/>
      <c r="O756" s="3101"/>
      <c r="P756" s="3101"/>
      <c r="Q756" s="3101"/>
      <c r="R756" s="3101"/>
      <c r="S756" s="3101"/>
      <c r="T756" s="3101"/>
      <c r="U756" s="3101"/>
      <c r="V756" s="3101"/>
      <c r="W756" s="3101"/>
      <c r="X756" s="3101"/>
      <c r="Y756" s="3101"/>
      <c r="Z756" s="3101"/>
      <c r="AA756" s="3101"/>
      <c r="AB756" s="3101"/>
      <c r="AC756" s="3101"/>
      <c r="AD756" s="3101"/>
      <c r="AE756" s="3101"/>
      <c r="AF756" s="3101"/>
      <c r="AG756" s="3101"/>
      <c r="AH756" s="3101"/>
      <c r="AI756" s="3101"/>
      <c r="AJ756" s="3101"/>
      <c r="AK756" s="3101"/>
      <c r="AL756" s="3102"/>
      <c r="AM756" s="1005"/>
      <c r="AN756" s="1000"/>
    </row>
    <row r="757" spans="1:49" s="943" customFormat="1" ht="12.75" customHeight="1">
      <c r="A757" s="1012"/>
      <c r="B757" s="1012"/>
      <c r="C757" s="944"/>
      <c r="D757" s="944"/>
      <c r="E757" s="944"/>
      <c r="F757" s="3103"/>
      <c r="G757" s="3104"/>
      <c r="H757" s="3104"/>
      <c r="I757" s="3104"/>
      <c r="J757" s="3104"/>
      <c r="K757" s="3104"/>
      <c r="L757" s="3104"/>
      <c r="M757" s="3104"/>
      <c r="N757" s="3104"/>
      <c r="O757" s="3104"/>
      <c r="P757" s="3104"/>
      <c r="Q757" s="3104"/>
      <c r="R757" s="3104"/>
      <c r="S757" s="3104"/>
      <c r="T757" s="3104"/>
      <c r="U757" s="3104"/>
      <c r="V757" s="3104"/>
      <c r="W757" s="3104"/>
      <c r="X757" s="3104"/>
      <c r="Y757" s="3104"/>
      <c r="Z757" s="3104"/>
      <c r="AA757" s="3104"/>
      <c r="AB757" s="3104"/>
      <c r="AC757" s="3104"/>
      <c r="AD757" s="3104"/>
      <c r="AE757" s="3104"/>
      <c r="AF757" s="3104"/>
      <c r="AG757" s="3104"/>
      <c r="AH757" s="3104"/>
      <c r="AI757" s="3104"/>
      <c r="AJ757" s="3104"/>
      <c r="AK757" s="3104"/>
      <c r="AL757" s="310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1" t="s">
        <v>578</v>
      </c>
      <c r="D759" s="303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09" t="s">
        <v>1855</v>
      </c>
      <c r="G760" s="3010"/>
      <c r="H760" s="3010"/>
      <c r="I760" s="3010"/>
      <c r="J760" s="3010"/>
      <c r="K760" s="3010"/>
      <c r="L760" s="3010"/>
      <c r="M760" s="3010"/>
      <c r="N760" s="3010"/>
      <c r="O760" s="3010"/>
      <c r="P760" s="3010"/>
      <c r="Q760" s="3010"/>
      <c r="R760" s="3010"/>
      <c r="S760" s="3010"/>
      <c r="T760" s="3010"/>
      <c r="U760" s="3010"/>
      <c r="V760" s="3010"/>
      <c r="W760" s="3010"/>
      <c r="X760" s="3010"/>
      <c r="Y760" s="3010"/>
      <c r="Z760" s="3010"/>
      <c r="AA760" s="3010"/>
      <c r="AB760" s="3010"/>
      <c r="AC760" s="3010"/>
      <c r="AD760" s="3010"/>
      <c r="AE760" s="3010"/>
      <c r="AF760" s="3010"/>
      <c r="AG760" s="3010"/>
      <c r="AH760" s="3010"/>
      <c r="AI760" s="3010"/>
      <c r="AJ760" s="3010"/>
      <c r="AK760" s="3010"/>
      <c r="AL760" s="3011"/>
      <c r="AM760" s="1005"/>
      <c r="AN760" s="1000"/>
      <c r="AS760" s="1483"/>
      <c r="AT760" s="1483"/>
      <c r="AU760" s="1483"/>
      <c r="AV760" s="1483"/>
      <c r="AW760" s="1483"/>
    </row>
    <row r="761" spans="1:49" s="943" customFormat="1" ht="12.75" customHeight="1">
      <c r="A761" s="1026"/>
      <c r="B761" s="1305"/>
      <c r="C761" s="1305"/>
      <c r="D761" s="1305"/>
      <c r="E761" s="1305"/>
      <c r="F761" s="3009"/>
      <c r="G761" s="3010"/>
      <c r="H761" s="3010"/>
      <c r="I761" s="3010"/>
      <c r="J761" s="3010"/>
      <c r="K761" s="3010"/>
      <c r="L761" s="3010"/>
      <c r="M761" s="3010"/>
      <c r="N761" s="3010"/>
      <c r="O761" s="3010"/>
      <c r="P761" s="3010"/>
      <c r="Q761" s="3010"/>
      <c r="R761" s="3010"/>
      <c r="S761" s="3010"/>
      <c r="T761" s="3010"/>
      <c r="U761" s="3010"/>
      <c r="V761" s="3010"/>
      <c r="W761" s="3010"/>
      <c r="X761" s="3010"/>
      <c r="Y761" s="3010"/>
      <c r="Z761" s="3010"/>
      <c r="AA761" s="3010"/>
      <c r="AB761" s="3010"/>
      <c r="AC761" s="3010"/>
      <c r="AD761" s="3010"/>
      <c r="AE761" s="3010"/>
      <c r="AF761" s="3010"/>
      <c r="AG761" s="3010"/>
      <c r="AH761" s="3010"/>
      <c r="AI761" s="3010"/>
      <c r="AJ761" s="3010"/>
      <c r="AK761" s="3010"/>
      <c r="AL761" s="3011"/>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09" t="s">
        <v>1857</v>
      </c>
      <c r="G763" s="3010"/>
      <c r="H763" s="3010"/>
      <c r="I763" s="3010"/>
      <c r="J763" s="3010"/>
      <c r="K763" s="3010"/>
      <c r="L763" s="3010"/>
      <c r="M763" s="3010"/>
      <c r="N763" s="3010"/>
      <c r="O763" s="3010"/>
      <c r="P763" s="3010"/>
      <c r="Q763" s="3010"/>
      <c r="R763" s="3010"/>
      <c r="S763" s="3010"/>
      <c r="T763" s="3010"/>
      <c r="U763" s="3010"/>
      <c r="V763" s="3010"/>
      <c r="W763" s="3010"/>
      <c r="X763" s="3010"/>
      <c r="Y763" s="3010"/>
      <c r="Z763" s="3010"/>
      <c r="AA763" s="3010"/>
      <c r="AB763" s="3010"/>
      <c r="AC763" s="3010"/>
      <c r="AD763" s="3010"/>
      <c r="AE763" s="3010"/>
      <c r="AF763" s="3010"/>
      <c r="AG763" s="3010"/>
      <c r="AH763" s="3010"/>
      <c r="AI763" s="3010"/>
      <c r="AJ763" s="3010"/>
      <c r="AK763" s="3010"/>
      <c r="AL763" s="1314"/>
      <c r="AM763" s="1005"/>
      <c r="AN763" s="1000"/>
      <c r="AT763" s="1089"/>
      <c r="AU763" s="1089"/>
      <c r="AV763" s="1089"/>
    </row>
    <row r="764" spans="1:49" s="943" customFormat="1" ht="12.75" customHeight="1">
      <c r="A764" s="1026"/>
      <c r="B764" s="1305"/>
      <c r="C764" s="1305"/>
      <c r="D764" s="1305"/>
      <c r="E764" s="1305"/>
      <c r="F764" s="3012"/>
      <c r="G764" s="3013"/>
      <c r="H764" s="3013"/>
      <c r="I764" s="3013"/>
      <c r="J764" s="3013"/>
      <c r="K764" s="3013"/>
      <c r="L764" s="3013"/>
      <c r="M764" s="3013"/>
      <c r="N764" s="3013"/>
      <c r="O764" s="3013"/>
      <c r="P764" s="3013"/>
      <c r="Q764" s="3013"/>
      <c r="R764" s="3013"/>
      <c r="S764" s="3013"/>
      <c r="T764" s="3013"/>
      <c r="U764" s="3013"/>
      <c r="V764" s="3013"/>
      <c r="W764" s="3013"/>
      <c r="X764" s="3013"/>
      <c r="Y764" s="3013"/>
      <c r="Z764" s="3013"/>
      <c r="AA764" s="3013"/>
      <c r="AB764" s="3013"/>
      <c r="AC764" s="3013"/>
      <c r="AD764" s="3013"/>
      <c r="AE764" s="3013"/>
      <c r="AF764" s="3013"/>
      <c r="AG764" s="3013"/>
      <c r="AH764" s="3013"/>
      <c r="AI764" s="3013"/>
      <c r="AJ764" s="3013"/>
      <c r="AK764" s="301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3">
        <f>Application!AJ975</f>
        <v>24853188</v>
      </c>
      <c r="AQ765" s="3003"/>
      <c r="AR765" s="3003"/>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4">
        <f>'Sources and Uses Budget'!S107+'Sources and Uses Budget'!T107</f>
        <v>32607919.356476083</v>
      </c>
      <c r="AG766" s="3014"/>
      <c r="AH766" s="3014"/>
      <c r="AI766" s="3014"/>
      <c r="AJ766" s="301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5">
        <f>AP774</f>
        <v>52768607.060000002</v>
      </c>
      <c r="AG767" s="3015"/>
      <c r="AH767" s="3015"/>
      <c r="AI767" s="3015"/>
      <c r="AJ767" s="3015"/>
      <c r="AK767" s="1005"/>
      <c r="AL767" s="1005"/>
      <c r="AM767" s="1005"/>
      <c r="AN767" s="1000"/>
      <c r="AP767" s="3003">
        <f>Application!AJ1024</f>
        <v>3479446.3200000003</v>
      </c>
      <c r="AQ767" s="3003"/>
      <c r="AR767" s="300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6">
        <f>ROUNDDOWN(IF(C759="YES",((1-(AF766/AF767))*2),(1-(AF766/AF767))),2)</f>
        <v>0.76</v>
      </c>
      <c r="AG768" s="3016"/>
      <c r="AH768" s="3016"/>
      <c r="AI768" s="3016"/>
      <c r="AJ768" s="3016"/>
      <c r="AK768" s="1005"/>
      <c r="AL768" s="1005"/>
      <c r="AM768" s="1005"/>
      <c r="AN768" s="1000"/>
      <c r="AP768" s="3004">
        <f>Application!AJ1028</f>
        <v>24853188</v>
      </c>
      <c r="AQ768" s="3004"/>
      <c r="AR768" s="300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3">
        <f>IF(((AP767+AP768)/AP765)&gt;0.8,0.8,((AP767+AP768)/AP765))</f>
        <v>0.8</v>
      </c>
      <c r="AQ769" s="3023"/>
      <c r="AR769" s="3023"/>
    </row>
    <row r="770" spans="1:44" s="943" customFormat="1" ht="12.75" customHeight="1">
      <c r="A770" s="1048"/>
      <c r="B770" s="3075" t="s">
        <v>1860</v>
      </c>
      <c r="C770" s="3076"/>
      <c r="D770" s="3076"/>
      <c r="E770" s="3076"/>
      <c r="F770" s="3076"/>
      <c r="G770" s="3076"/>
      <c r="H770" s="3076"/>
      <c r="I770" s="3076"/>
      <c r="J770" s="3076"/>
      <c r="K770" s="3076"/>
      <c r="L770" s="3076"/>
      <c r="M770" s="3076"/>
      <c r="N770" s="3076"/>
      <c r="O770" s="3076"/>
      <c r="P770" s="3076"/>
      <c r="Q770" s="3076"/>
      <c r="R770" s="3076"/>
      <c r="S770" s="3076"/>
      <c r="T770" s="3076"/>
      <c r="U770" s="3076"/>
      <c r="V770" s="3076"/>
      <c r="W770" s="3076"/>
      <c r="X770" s="3076"/>
      <c r="Y770" s="3076"/>
      <c r="Z770" s="3076"/>
      <c r="AA770" s="3076"/>
      <c r="AB770" s="3076"/>
      <c r="AC770" s="3076"/>
      <c r="AD770" s="3076"/>
      <c r="AE770" s="3076"/>
      <c r="AF770" s="3076"/>
      <c r="AG770" s="3076"/>
      <c r="AH770" s="3076"/>
      <c r="AI770" s="3076"/>
      <c r="AJ770" s="3077"/>
      <c r="AK770" s="1005"/>
      <c r="AL770" s="1005"/>
      <c r="AM770" s="1005"/>
      <c r="AN770" s="1000"/>
    </row>
    <row r="771" spans="1:44" s="943" customFormat="1" ht="12.75" customHeight="1">
      <c r="A771" s="1048"/>
      <c r="B771" s="3078"/>
      <c r="C771" s="3079"/>
      <c r="D771" s="3079"/>
      <c r="E771" s="3079"/>
      <c r="F771" s="3079"/>
      <c r="G771" s="3079"/>
      <c r="H771" s="3079"/>
      <c r="I771" s="3079"/>
      <c r="J771" s="3079"/>
      <c r="K771" s="3079"/>
      <c r="L771" s="3079"/>
      <c r="M771" s="3079"/>
      <c r="N771" s="3079"/>
      <c r="O771" s="3079"/>
      <c r="P771" s="3079"/>
      <c r="Q771" s="3079"/>
      <c r="R771" s="3079"/>
      <c r="S771" s="3079"/>
      <c r="T771" s="3079"/>
      <c r="U771" s="3079"/>
      <c r="V771" s="3079"/>
      <c r="W771" s="3079"/>
      <c r="X771" s="3079"/>
      <c r="Y771" s="3079"/>
      <c r="Z771" s="3079"/>
      <c r="AA771" s="3079"/>
      <c r="AB771" s="3079"/>
      <c r="AC771" s="3079"/>
      <c r="AD771" s="3079"/>
      <c r="AE771" s="3079"/>
      <c r="AF771" s="3079"/>
      <c r="AG771" s="3079"/>
      <c r="AH771" s="3079"/>
      <c r="AI771" s="3079"/>
      <c r="AJ771" s="3080"/>
      <c r="AK771" s="1005"/>
      <c r="AL771" s="1005"/>
      <c r="AM771" s="1005"/>
      <c r="AN771" s="1000"/>
      <c r="AP771" s="3003">
        <f>AP772-AP767-AP768</f>
        <v>32886056.660000004</v>
      </c>
      <c r="AQ771" s="3024"/>
      <c r="AR771" s="3024"/>
    </row>
    <row r="772" spans="1:44" s="943" customFormat="1" ht="12.75" customHeight="1">
      <c r="A772" s="1048"/>
      <c r="B772" s="3081"/>
      <c r="C772" s="3082"/>
      <c r="D772" s="3082"/>
      <c r="E772" s="3082"/>
      <c r="F772" s="3082"/>
      <c r="G772" s="3082"/>
      <c r="H772" s="3082"/>
      <c r="I772" s="3082"/>
      <c r="J772" s="3082"/>
      <c r="K772" s="3082"/>
      <c r="L772" s="3082"/>
      <c r="M772" s="3082"/>
      <c r="N772" s="3082"/>
      <c r="O772" s="3082"/>
      <c r="P772" s="3082"/>
      <c r="Q772" s="3082"/>
      <c r="R772" s="3082"/>
      <c r="S772" s="3082"/>
      <c r="T772" s="3082"/>
      <c r="U772" s="3082"/>
      <c r="V772" s="3082"/>
      <c r="W772" s="3082"/>
      <c r="X772" s="3082"/>
      <c r="Y772" s="3082"/>
      <c r="Z772" s="3082"/>
      <c r="AA772" s="3082"/>
      <c r="AB772" s="3082"/>
      <c r="AC772" s="3082"/>
      <c r="AD772" s="3082"/>
      <c r="AE772" s="3082"/>
      <c r="AF772" s="3082"/>
      <c r="AG772" s="3082"/>
      <c r="AH772" s="3082"/>
      <c r="AI772" s="3082"/>
      <c r="AJ772" s="3083"/>
      <c r="AK772" s="1005"/>
      <c r="AL772" s="1005"/>
      <c r="AM772" s="1005"/>
      <c r="AN772" s="1000"/>
      <c r="AP772" s="3003">
        <f>Application!AJ1032</f>
        <v>61218690.980000004</v>
      </c>
      <c r="AQ772" s="3003"/>
      <c r="AR772" s="300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84">
        <f>IF(AF768=0,0,IF((AF768*100)&gt;12,12,(AF768*100)))</f>
        <v>12</v>
      </c>
      <c r="AL774" s="3084"/>
      <c r="AM774" s="3085"/>
      <c r="AN774" s="1000"/>
      <c r="AP774" s="2992">
        <f>AP771+(AP765*AP769)</f>
        <v>52768607.060000002</v>
      </c>
      <c r="AQ774" s="2993"/>
      <c r="AR774" s="299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6" t="s">
        <v>1862</v>
      </c>
      <c r="B777" s="3087"/>
      <c r="C777" s="3087"/>
      <c r="D777" s="3087"/>
      <c r="E777" s="3087"/>
      <c r="F777" s="3087"/>
      <c r="G777" s="3087"/>
      <c r="H777" s="3087"/>
      <c r="I777" s="3087"/>
      <c r="J777" s="3087"/>
      <c r="K777" s="3087"/>
      <c r="L777" s="3087"/>
      <c r="M777" s="3087"/>
      <c r="N777" s="3087"/>
      <c r="O777" s="3087"/>
      <c r="P777" s="3087"/>
      <c r="Q777" s="3087"/>
      <c r="R777" s="3087"/>
      <c r="S777" s="3087"/>
      <c r="T777" s="3087"/>
      <c r="U777" s="3087"/>
      <c r="V777" s="3087"/>
      <c r="W777" s="3087"/>
      <c r="X777" s="3087"/>
      <c r="Y777" s="3087"/>
      <c r="Z777" s="3087"/>
      <c r="AA777" s="3087"/>
      <c r="AB777" s="3087"/>
      <c r="AC777" s="3087"/>
      <c r="AD777" s="3087"/>
      <c r="AE777" s="3087"/>
      <c r="AF777" s="3087"/>
      <c r="AG777" s="3087"/>
      <c r="AH777" s="3087"/>
      <c r="AI777" s="3087"/>
      <c r="AJ777" s="3087"/>
      <c r="AK777" s="3087"/>
      <c r="AL777" s="3087"/>
      <c r="AM777" s="3087"/>
    </row>
    <row r="778" spans="1:44">
      <c r="A778" s="3088"/>
      <c r="B778" s="3088"/>
      <c r="C778" s="3088"/>
      <c r="D778" s="3088"/>
      <c r="E778" s="3088"/>
      <c r="F778" s="3088"/>
      <c r="G778" s="3088"/>
      <c r="H778" s="3088"/>
      <c r="I778" s="3088"/>
      <c r="J778" s="3088"/>
      <c r="K778" s="3088"/>
      <c r="L778" s="3088"/>
      <c r="M778" s="3088"/>
      <c r="N778" s="3088"/>
      <c r="O778" s="3088"/>
      <c r="P778" s="3088"/>
      <c r="Q778" s="3088"/>
      <c r="R778" s="3088"/>
      <c r="S778" s="3088"/>
      <c r="T778" s="3088"/>
      <c r="U778" s="3088"/>
      <c r="V778" s="3088"/>
      <c r="W778" s="3088"/>
      <c r="X778" s="3088"/>
      <c r="Y778" s="3088"/>
      <c r="Z778" s="3088"/>
      <c r="AA778" s="3088"/>
      <c r="AB778" s="3088"/>
      <c r="AC778" s="3088"/>
      <c r="AD778" s="3088"/>
      <c r="AE778" s="3088"/>
      <c r="AF778" s="3088"/>
      <c r="AG778" s="3088"/>
      <c r="AH778" s="3088"/>
      <c r="AI778" s="3088"/>
      <c r="AJ778" s="3088"/>
      <c r="AK778" s="3088"/>
      <c r="AL778" s="3088"/>
      <c r="AM778" s="30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0"/>
      <c r="B780" s="3020"/>
      <c r="C780" s="3020"/>
      <c r="D780" s="3020"/>
      <c r="E780" s="3020"/>
      <c r="F780" s="3020"/>
      <c r="G780" s="3020"/>
      <c r="H780" s="3020"/>
      <c r="I780" s="3020"/>
      <c r="J780" s="3020"/>
      <c r="K780" s="3020"/>
      <c r="L780" s="3020"/>
      <c r="M780" s="3020"/>
      <c r="N780" s="3020"/>
      <c r="O780" s="3020"/>
      <c r="P780" s="3020"/>
      <c r="Q780" s="3020"/>
      <c r="R780" s="3020"/>
      <c r="S780" s="3020"/>
      <c r="T780" s="3020"/>
      <c r="U780" s="3020"/>
      <c r="V780" s="3020"/>
      <c r="W780" s="3020"/>
      <c r="X780" s="3020"/>
      <c r="Y780" s="3020"/>
      <c r="Z780" s="3020"/>
      <c r="AA780" s="3020"/>
      <c r="AB780" s="3020"/>
      <c r="AC780" s="3020"/>
      <c r="AD780" s="3020"/>
      <c r="AE780" s="3020"/>
      <c r="AF780" s="3020"/>
      <c r="AG780" s="3020"/>
      <c r="AH780" s="3020"/>
      <c r="AI780" s="3020"/>
      <c r="AJ780" s="3020"/>
      <c r="AK780" s="3020"/>
      <c r="AL780" s="3020"/>
      <c r="AM780" s="3020"/>
      <c r="AO780" s="1227"/>
      <c r="AP780" s="1320"/>
      <c r="AQ780" s="1319"/>
    </row>
    <row r="781" spans="1:44">
      <c r="A781" s="3020"/>
      <c r="B781" s="3020"/>
      <c r="C781" s="3020"/>
      <c r="D781" s="3020"/>
      <c r="E781" s="3020"/>
      <c r="F781" s="3020"/>
      <c r="G781" s="3020"/>
      <c r="H781" s="3020"/>
      <c r="I781" s="3020"/>
      <c r="J781" s="3020"/>
      <c r="K781" s="3020"/>
      <c r="L781" s="3020"/>
      <c r="M781" s="3020"/>
      <c r="N781" s="3020"/>
      <c r="O781" s="3020"/>
      <c r="P781" s="3020"/>
      <c r="Q781" s="3020"/>
      <c r="R781" s="3020"/>
      <c r="S781" s="3020"/>
      <c r="T781" s="3020"/>
      <c r="U781" s="3020"/>
      <c r="V781" s="3020"/>
      <c r="W781" s="3020"/>
      <c r="X781" s="3020"/>
      <c r="Y781" s="3020"/>
      <c r="Z781" s="3020"/>
      <c r="AA781" s="3020"/>
      <c r="AB781" s="3020"/>
      <c r="AC781" s="3020"/>
      <c r="AD781" s="3020"/>
      <c r="AE781" s="3020"/>
      <c r="AF781" s="3020"/>
      <c r="AG781" s="3020"/>
      <c r="AH781" s="3020"/>
      <c r="AI781" s="3020"/>
      <c r="AJ781" s="3020"/>
      <c r="AK781" s="3020"/>
      <c r="AL781" s="3020"/>
      <c r="AM781" s="302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89" t="s">
        <v>1863</v>
      </c>
      <c r="U782" s="3090"/>
      <c r="V782" s="3090"/>
      <c r="W782" s="3090"/>
      <c r="X782" s="3090"/>
      <c r="Y782" s="3091"/>
      <c r="Z782" s="3089" t="s">
        <v>1864</v>
      </c>
      <c r="AA782" s="3090"/>
      <c r="AB782" s="3090"/>
      <c r="AC782" s="3090"/>
      <c r="AD782" s="3090"/>
      <c r="AE782" s="3091"/>
      <c r="AF782" s="3089" t="s">
        <v>1865</v>
      </c>
      <c r="AG782" s="3090"/>
      <c r="AH782" s="3090"/>
      <c r="AI782" s="3090"/>
      <c r="AJ782" s="3090"/>
      <c r="AK782" s="30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2"/>
      <c r="U783" s="3093"/>
      <c r="V783" s="3093"/>
      <c r="W783" s="3093"/>
      <c r="X783" s="3093"/>
      <c r="Y783" s="3094"/>
      <c r="Z783" s="3092"/>
      <c r="AA783" s="3093"/>
      <c r="AB783" s="3093"/>
      <c r="AC783" s="3093"/>
      <c r="AD783" s="3093"/>
      <c r="AE783" s="3094"/>
      <c r="AF783" s="3092"/>
      <c r="AG783" s="3093"/>
      <c r="AH783" s="3093"/>
      <c r="AI783" s="3093"/>
      <c r="AJ783" s="3093"/>
      <c r="AK783" s="3094"/>
      <c r="AL783" s="1322"/>
      <c r="AM783" s="1216"/>
      <c r="AO783" s="1320"/>
      <c r="AP783" s="1319"/>
      <c r="AQ783" s="1319"/>
    </row>
    <row r="784" spans="1:44">
      <c r="A784" s="1323" t="s">
        <v>798</v>
      </c>
      <c r="B784" s="3043" t="s">
        <v>1563</v>
      </c>
      <c r="C784" s="3043"/>
      <c r="D784" s="3043"/>
      <c r="E784" s="3043"/>
      <c r="F784" s="3043"/>
      <c r="G784" s="3043"/>
      <c r="H784" s="3043"/>
      <c r="I784" s="3043"/>
      <c r="J784" s="3043"/>
      <c r="K784" s="3043"/>
      <c r="L784" s="3043"/>
      <c r="M784" s="3043"/>
      <c r="N784" s="3043"/>
      <c r="O784" s="3043"/>
      <c r="P784" s="3043"/>
      <c r="Q784" s="3043"/>
      <c r="R784" s="3043"/>
      <c r="S784" s="3044"/>
      <c r="T784" s="3074">
        <f>AK51</f>
        <v>0</v>
      </c>
      <c r="U784" s="3047"/>
      <c r="V784" s="3047"/>
      <c r="W784" s="3047"/>
      <c r="X784" s="3047"/>
      <c r="Y784" s="3048"/>
      <c r="Z784" s="3046">
        <v>20</v>
      </c>
      <c r="AA784" s="3047"/>
      <c r="AB784" s="3047"/>
      <c r="AC784" s="3047"/>
      <c r="AD784" s="3047"/>
      <c r="AE784" s="3048"/>
      <c r="AF784" s="3049">
        <f>IF(T784&gt;Z784,Z784,T784)</f>
        <v>0</v>
      </c>
      <c r="AG784" s="3049"/>
      <c r="AH784" s="3049"/>
      <c r="AI784" s="3049"/>
      <c r="AJ784" s="3049"/>
      <c r="AK784" s="3049"/>
      <c r="AL784" s="1322"/>
      <c r="AM784" s="1216"/>
      <c r="AO784" s="1319"/>
      <c r="AP784" s="1319"/>
      <c r="AQ784" s="1319"/>
    </row>
    <row r="785" spans="1:81">
      <c r="A785" s="1323" t="s">
        <v>1831</v>
      </c>
      <c r="B785" s="3043" t="s">
        <v>1584</v>
      </c>
      <c r="C785" s="3043"/>
      <c r="D785" s="3043"/>
      <c r="E785" s="3043"/>
      <c r="F785" s="3043"/>
      <c r="G785" s="3043"/>
      <c r="H785" s="3043"/>
      <c r="I785" s="3043"/>
      <c r="J785" s="3043"/>
      <c r="K785" s="3043"/>
      <c r="L785" s="3043"/>
      <c r="M785" s="3043"/>
      <c r="N785" s="3043"/>
      <c r="O785" s="3043"/>
      <c r="P785" s="3043"/>
      <c r="Q785" s="3043"/>
      <c r="R785" s="3043"/>
      <c r="S785" s="3044"/>
      <c r="T785" s="3074">
        <f>AK72</f>
        <v>10</v>
      </c>
      <c r="U785" s="3047"/>
      <c r="V785" s="3047"/>
      <c r="W785" s="3047"/>
      <c r="X785" s="3047"/>
      <c r="Y785" s="3048"/>
      <c r="Z785" s="3046">
        <v>10</v>
      </c>
      <c r="AA785" s="3047"/>
      <c r="AB785" s="3047"/>
      <c r="AC785" s="3047"/>
      <c r="AD785" s="3047"/>
      <c r="AE785" s="3048"/>
      <c r="AF785" s="3049">
        <f>IF(T785&gt;Z785,Z785,T785)</f>
        <v>10</v>
      </c>
      <c r="AG785" s="3049"/>
      <c r="AH785" s="3049"/>
      <c r="AI785" s="3049"/>
      <c r="AJ785" s="3049"/>
      <c r="AK785" s="3049"/>
      <c r="AL785" s="1322"/>
      <c r="AM785" s="1216"/>
      <c r="AO785" s="1319"/>
      <c r="AP785" s="1319"/>
      <c r="AQ785" s="1319"/>
    </row>
    <row r="786" spans="1:81">
      <c r="A786" s="1323" t="s">
        <v>1840</v>
      </c>
      <c r="B786" s="3043" t="s">
        <v>1594</v>
      </c>
      <c r="C786" s="3043"/>
      <c r="D786" s="3043"/>
      <c r="E786" s="3043"/>
      <c r="F786" s="3043"/>
      <c r="G786" s="3043"/>
      <c r="H786" s="3043"/>
      <c r="I786" s="3043"/>
      <c r="J786" s="3043"/>
      <c r="K786" s="3043"/>
      <c r="L786" s="3043"/>
      <c r="M786" s="3043"/>
      <c r="N786" s="3043"/>
      <c r="O786" s="3043"/>
      <c r="P786" s="3043"/>
      <c r="Q786" s="3043"/>
      <c r="R786" s="3043"/>
      <c r="S786" s="3044"/>
      <c r="T786" s="3074">
        <f ca="1">AK97</f>
        <v>20</v>
      </c>
      <c r="U786" s="3047"/>
      <c r="V786" s="3047"/>
      <c r="W786" s="3047"/>
      <c r="X786" s="3047"/>
      <c r="Y786" s="3048"/>
      <c r="Z786" s="3046">
        <v>20</v>
      </c>
      <c r="AA786" s="3047"/>
      <c r="AB786" s="3047"/>
      <c r="AC786" s="3047"/>
      <c r="AD786" s="3047"/>
      <c r="AE786" s="3048"/>
      <c r="AF786" s="3049">
        <f ca="1">IF(T786&gt;Z786,Z786,T786)</f>
        <v>20</v>
      </c>
      <c r="AG786" s="3049"/>
      <c r="AH786" s="3049"/>
      <c r="AI786" s="3049"/>
      <c r="AJ786" s="3049"/>
      <c r="AK786" s="3049"/>
      <c r="AL786" s="1322"/>
      <c r="AM786" s="1216"/>
      <c r="AO786" s="1319"/>
      <c r="AP786" s="1319"/>
      <c r="AQ786" s="1319"/>
    </row>
    <row r="787" spans="1:81">
      <c r="A787" s="1323" t="s">
        <v>1866</v>
      </c>
      <c r="B787" s="3043" t="s">
        <v>1604</v>
      </c>
      <c r="C787" s="3043"/>
      <c r="D787" s="3043"/>
      <c r="E787" s="3043"/>
      <c r="F787" s="3043"/>
      <c r="G787" s="3043"/>
      <c r="H787" s="3043"/>
      <c r="I787" s="3043"/>
      <c r="J787" s="3043"/>
      <c r="K787" s="3043"/>
      <c r="L787" s="3043"/>
      <c r="M787" s="3043"/>
      <c r="N787" s="3043"/>
      <c r="O787" s="3043"/>
      <c r="P787" s="3043"/>
      <c r="Q787" s="3043"/>
      <c r="R787" s="3043"/>
      <c r="S787" s="3044"/>
      <c r="T787" s="3074">
        <f>AK131</f>
        <v>10</v>
      </c>
      <c r="U787" s="3047"/>
      <c r="V787" s="3047"/>
      <c r="W787" s="3047"/>
      <c r="X787" s="3047"/>
      <c r="Y787" s="3048"/>
      <c r="Z787" s="3046">
        <v>10</v>
      </c>
      <c r="AA787" s="3047"/>
      <c r="AB787" s="3047"/>
      <c r="AC787" s="3047"/>
      <c r="AD787" s="3047"/>
      <c r="AE787" s="3048"/>
      <c r="AF787" s="3049">
        <f>IF(T787&gt;Z787,Z787,T787)</f>
        <v>10</v>
      </c>
      <c r="AG787" s="3049"/>
      <c r="AH787" s="3049"/>
      <c r="AI787" s="3049"/>
      <c r="AJ787" s="3049"/>
      <c r="AK787" s="3049"/>
      <c r="AL787" s="1322"/>
      <c r="AM787" s="1216"/>
      <c r="AO787" s="1319"/>
      <c r="AP787" s="1319"/>
      <c r="AQ787" s="1319"/>
    </row>
    <row r="788" spans="1:81">
      <c r="A788" s="1325" t="s">
        <v>1867</v>
      </c>
      <c r="B788" s="3043" t="s">
        <v>1868</v>
      </c>
      <c r="C788" s="3043"/>
      <c r="D788" s="3043"/>
      <c r="E788" s="3043"/>
      <c r="F788" s="3043"/>
      <c r="G788" s="3043"/>
      <c r="H788" s="3043"/>
      <c r="I788" s="3043"/>
      <c r="J788" s="3043"/>
      <c r="K788" s="3043"/>
      <c r="L788" s="3043"/>
      <c r="M788" s="3043"/>
      <c r="N788" s="3043"/>
      <c r="O788" s="3043"/>
      <c r="P788" s="3043"/>
      <c r="Q788" s="3043"/>
      <c r="R788" s="3043"/>
      <c r="S788" s="3044"/>
      <c r="T788" s="3045">
        <f>SUM(T789:Y790)</f>
        <v>10</v>
      </c>
      <c r="U788" s="3045"/>
      <c r="V788" s="3045"/>
      <c r="W788" s="3045"/>
      <c r="X788" s="3045"/>
      <c r="Y788" s="3045"/>
      <c r="Z788" s="3049">
        <v>10</v>
      </c>
      <c r="AA788" s="3049"/>
      <c r="AB788" s="3049"/>
      <c r="AC788" s="3049"/>
      <c r="AD788" s="3049"/>
      <c r="AE788" s="3049"/>
      <c r="AF788" s="3049">
        <f>IF(T788&gt;Z788,Z788,T788)</f>
        <v>10</v>
      </c>
      <c r="AG788" s="3049"/>
      <c r="AH788" s="3049"/>
      <c r="AI788" s="3049"/>
      <c r="AJ788" s="3049"/>
      <c r="AK788" s="3049"/>
      <c r="AL788" s="1322"/>
      <c r="AM788" s="1216"/>
    </row>
    <row r="789" spans="1:81">
      <c r="A789" s="926"/>
      <c r="B789" s="1009"/>
      <c r="C789" s="3050" t="s">
        <v>1869</v>
      </c>
      <c r="D789" s="3050"/>
      <c r="E789" s="3050"/>
      <c r="F789" s="3050"/>
      <c r="G789" s="3050"/>
      <c r="H789" s="3050"/>
      <c r="I789" s="3050"/>
      <c r="J789" s="3050"/>
      <c r="K789" s="3050"/>
      <c r="L789" s="3050"/>
      <c r="M789" s="3050"/>
      <c r="N789" s="3050"/>
      <c r="O789" s="3050"/>
      <c r="P789" s="3050"/>
      <c r="Q789" s="3050"/>
      <c r="R789" s="3050"/>
      <c r="S789" s="3051"/>
      <c r="T789" s="3052">
        <f>AJ149</f>
        <v>7</v>
      </c>
      <c r="U789" s="3052"/>
      <c r="V789" s="3052"/>
      <c r="W789" s="3052"/>
      <c r="X789" s="3052"/>
      <c r="Y789" s="3052"/>
      <c r="Z789" s="3053">
        <v>7</v>
      </c>
      <c r="AA789" s="3053"/>
      <c r="AB789" s="3053"/>
      <c r="AC789" s="3053"/>
      <c r="AD789" s="3053"/>
      <c r="AE789" s="3053"/>
      <c r="AF789" s="3054"/>
      <c r="AG789" s="3054"/>
      <c r="AH789" s="3054"/>
      <c r="AI789" s="3054"/>
      <c r="AJ789" s="3054"/>
      <c r="AK789" s="3054"/>
      <c r="AL789" s="1322"/>
      <c r="AM789" s="1216"/>
    </row>
    <row r="790" spans="1:81">
      <c r="A790" s="1326"/>
      <c r="B790" s="1009"/>
      <c r="C790" s="3050" t="s">
        <v>1870</v>
      </c>
      <c r="D790" s="3050"/>
      <c r="E790" s="3050"/>
      <c r="F790" s="3050"/>
      <c r="G790" s="3050"/>
      <c r="H790" s="3050"/>
      <c r="I790" s="3050"/>
      <c r="J790" s="3050"/>
      <c r="K790" s="3050"/>
      <c r="L790" s="3050"/>
      <c r="M790" s="3050"/>
      <c r="N790" s="3050"/>
      <c r="O790" s="3050"/>
      <c r="P790" s="3050"/>
      <c r="Q790" s="3050"/>
      <c r="R790" s="3050"/>
      <c r="S790" s="3051"/>
      <c r="T790" s="3052">
        <f>AJ163</f>
        <v>3</v>
      </c>
      <c r="U790" s="3052"/>
      <c r="V790" s="3052"/>
      <c r="W790" s="3052"/>
      <c r="X790" s="3052"/>
      <c r="Y790" s="3052"/>
      <c r="Z790" s="3053">
        <v>3</v>
      </c>
      <c r="AA790" s="3053"/>
      <c r="AB790" s="3053"/>
      <c r="AC790" s="3053"/>
      <c r="AD790" s="3053"/>
      <c r="AE790" s="3053"/>
      <c r="AF790" s="3054"/>
      <c r="AG790" s="3054"/>
      <c r="AH790" s="3054"/>
      <c r="AI790" s="3054"/>
      <c r="AJ790" s="3054"/>
      <c r="AK790" s="3054"/>
      <c r="AL790" s="1322"/>
      <c r="AM790" s="1216"/>
      <c r="AO790" s="943"/>
    </row>
    <row r="791" spans="1:81">
      <c r="A791" s="1325" t="s">
        <v>1632</v>
      </c>
      <c r="B791" s="3043" t="s">
        <v>1871</v>
      </c>
      <c r="C791" s="3043"/>
      <c r="D791" s="3043"/>
      <c r="E791" s="3043"/>
      <c r="F791" s="3043"/>
      <c r="G791" s="3043"/>
      <c r="H791" s="3043"/>
      <c r="I791" s="3043"/>
      <c r="J791" s="3043"/>
      <c r="K791" s="3043"/>
      <c r="L791" s="3043"/>
      <c r="M791" s="3043"/>
      <c r="N791" s="3043"/>
      <c r="O791" s="3043"/>
      <c r="P791" s="3043"/>
      <c r="Q791" s="3043"/>
      <c r="R791" s="3043"/>
      <c r="S791" s="3044"/>
      <c r="T791" s="3045">
        <f>AK174</f>
        <v>10</v>
      </c>
      <c r="U791" s="3045"/>
      <c r="V791" s="3045"/>
      <c r="W791" s="3045"/>
      <c r="X791" s="3045"/>
      <c r="Y791" s="3045"/>
      <c r="Z791" s="3049">
        <v>10</v>
      </c>
      <c r="AA791" s="3049"/>
      <c r="AB791" s="3049"/>
      <c r="AC791" s="3049"/>
      <c r="AD791" s="3049"/>
      <c r="AE791" s="3049"/>
      <c r="AF791" s="3049">
        <f>IF(T791&gt;Z791,Z791,T791)</f>
        <v>10</v>
      </c>
      <c r="AG791" s="3049"/>
      <c r="AH791" s="3049"/>
      <c r="AI791" s="3049"/>
      <c r="AJ791" s="3049"/>
      <c r="AK791" s="3049"/>
      <c r="AL791" s="1322"/>
      <c r="AM791" s="1216"/>
    </row>
    <row r="792" spans="1:81">
      <c r="A792" s="1323" t="s">
        <v>1641</v>
      </c>
      <c r="B792" s="3043" t="s">
        <v>1642</v>
      </c>
      <c r="C792" s="3043"/>
      <c r="D792" s="3043"/>
      <c r="E792" s="3043"/>
      <c r="F792" s="3043"/>
      <c r="G792" s="3043"/>
      <c r="H792" s="3043"/>
      <c r="I792" s="3043"/>
      <c r="J792" s="3043"/>
      <c r="K792" s="3043"/>
      <c r="L792" s="3043"/>
      <c r="M792" s="3043"/>
      <c r="N792" s="3043"/>
      <c r="O792" s="3043"/>
      <c r="P792" s="3043"/>
      <c r="Q792" s="3043"/>
      <c r="R792" s="3043"/>
      <c r="S792" s="3044"/>
      <c r="T792" s="3045">
        <f>AK256</f>
        <v>8</v>
      </c>
      <c r="U792" s="3045"/>
      <c r="V792" s="3045"/>
      <c r="W792" s="3045"/>
      <c r="X792" s="3045"/>
      <c r="Y792" s="3045"/>
      <c r="Z792" s="3046">
        <v>8</v>
      </c>
      <c r="AA792" s="3047"/>
      <c r="AB792" s="3047"/>
      <c r="AC792" s="3047"/>
      <c r="AD792" s="3047"/>
      <c r="AE792" s="3048"/>
      <c r="AF792" s="3049">
        <f>IF(T792&gt;Z792,Z792,T792)</f>
        <v>8</v>
      </c>
      <c r="AG792" s="3049"/>
      <c r="AH792" s="3049"/>
      <c r="AI792" s="3049"/>
      <c r="AJ792" s="3049"/>
      <c r="AK792" s="3049"/>
      <c r="AL792" s="1322"/>
      <c r="AM792" s="1216"/>
    </row>
    <row r="793" spans="1:81" s="925" customFormat="1" hidden="1">
      <c r="A793" s="1325" t="s">
        <v>624</v>
      </c>
      <c r="B793" s="3043" t="s">
        <v>1872</v>
      </c>
      <c r="C793" s="3043"/>
      <c r="D793" s="3043"/>
      <c r="E793" s="3043"/>
      <c r="F793" s="3043"/>
      <c r="G793" s="3043"/>
      <c r="H793" s="3043"/>
      <c r="I793" s="3043"/>
      <c r="J793" s="3043"/>
      <c r="K793" s="3043"/>
      <c r="L793" s="3043"/>
      <c r="M793" s="3043"/>
      <c r="N793" s="3043"/>
      <c r="O793" s="3043"/>
      <c r="P793" s="3043"/>
      <c r="Q793" s="3043"/>
      <c r="R793" s="3043"/>
      <c r="S793" s="3044"/>
      <c r="T793" s="3045">
        <f>IF(AK750&gt;5,5,AK750)</f>
        <v>0</v>
      </c>
      <c r="U793" s="3045"/>
      <c r="V793" s="3045"/>
      <c r="W793" s="3045"/>
      <c r="X793" s="3045"/>
      <c r="Y793" s="3045"/>
      <c r="Z793" s="3049">
        <v>5</v>
      </c>
      <c r="AA793" s="3049"/>
      <c r="AB793" s="3049"/>
      <c r="AC793" s="3049"/>
      <c r="AD793" s="3049"/>
      <c r="AE793" s="3049"/>
      <c r="AF793" s="3049">
        <f>IF(T793&gt;Z793,5,T793)</f>
        <v>0</v>
      </c>
      <c r="AG793" s="3049"/>
      <c r="AH793" s="3049"/>
      <c r="AI793" s="3049"/>
      <c r="AJ793" s="3049"/>
      <c r="AK793" s="304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3" t="s">
        <v>1873</v>
      </c>
      <c r="C794" s="3043"/>
      <c r="D794" s="3043"/>
      <c r="E794" s="3043"/>
      <c r="F794" s="3043"/>
      <c r="G794" s="3043"/>
      <c r="H794" s="3043"/>
      <c r="I794" s="3043"/>
      <c r="J794" s="3043"/>
      <c r="K794" s="3043"/>
      <c r="L794" s="3043"/>
      <c r="M794" s="3043"/>
      <c r="N794" s="3043"/>
      <c r="O794" s="3043"/>
      <c r="P794" s="3043"/>
      <c r="Q794" s="3043"/>
      <c r="R794" s="3043"/>
      <c r="S794" s="3044"/>
      <c r="T794" s="3045">
        <f>AK267</f>
        <v>10</v>
      </c>
      <c r="U794" s="3045"/>
      <c r="V794" s="3045"/>
      <c r="W794" s="3045"/>
      <c r="X794" s="3045"/>
      <c r="Y794" s="3045"/>
      <c r="Z794" s="3049">
        <v>10</v>
      </c>
      <c r="AA794" s="3049"/>
      <c r="AB794" s="3049"/>
      <c r="AC794" s="3049"/>
      <c r="AD794" s="3049"/>
      <c r="AE794" s="3049"/>
      <c r="AF794" s="3055">
        <f>IF(T794&gt;Z794,Z794,T794)</f>
        <v>10</v>
      </c>
      <c r="AG794" s="3056"/>
      <c r="AH794" s="3056"/>
      <c r="AI794" s="3056"/>
      <c r="AJ794" s="3056"/>
      <c r="AK794" s="305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3" t="s">
        <v>1652</v>
      </c>
      <c r="C795" s="3043"/>
      <c r="D795" s="3043"/>
      <c r="E795" s="3043"/>
      <c r="F795" s="3043"/>
      <c r="G795" s="3043"/>
      <c r="H795" s="3043"/>
      <c r="I795" s="3043"/>
      <c r="J795" s="3043"/>
      <c r="K795" s="3043"/>
      <c r="L795" s="3043"/>
      <c r="M795" s="3043"/>
      <c r="N795" s="3043"/>
      <c r="O795" s="3043"/>
      <c r="P795" s="3043"/>
      <c r="Q795" s="3043"/>
      <c r="R795" s="3043"/>
      <c r="S795" s="3044"/>
      <c r="T795" s="3045">
        <f>AK553</f>
        <v>20</v>
      </c>
      <c r="U795" s="3045"/>
      <c r="V795" s="3045"/>
      <c r="W795" s="3045"/>
      <c r="X795" s="3045"/>
      <c r="Y795" s="3045"/>
      <c r="Z795" s="3055">
        <v>20</v>
      </c>
      <c r="AA795" s="3056"/>
      <c r="AB795" s="3056"/>
      <c r="AC795" s="3056"/>
      <c r="AD795" s="3056"/>
      <c r="AE795" s="3057"/>
      <c r="AF795" s="3055">
        <f>IF(T795&gt;Z795,Z795,T795)</f>
        <v>20</v>
      </c>
      <c r="AG795" s="3058"/>
      <c r="AH795" s="3058"/>
      <c r="AI795" s="3058"/>
      <c r="AJ795" s="3058"/>
      <c r="AK795" s="305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2">
        <f>AK320</f>
        <v>20</v>
      </c>
      <c r="U796" s="3052"/>
      <c r="V796" s="3052"/>
      <c r="W796" s="3052"/>
      <c r="X796" s="3052"/>
      <c r="Y796" s="3052"/>
      <c r="Z796" s="3017">
        <v>20</v>
      </c>
      <c r="AA796" s="3018"/>
      <c r="AB796" s="3018"/>
      <c r="AC796" s="3018"/>
      <c r="AD796" s="3018"/>
      <c r="AE796" s="3019"/>
      <c r="AF796" s="3054"/>
      <c r="AG796" s="3054"/>
      <c r="AH796" s="3054"/>
      <c r="AI796" s="3054"/>
      <c r="AJ796" s="3054"/>
      <c r="AK796" s="305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2">
        <f>AK551</f>
        <v>10</v>
      </c>
      <c r="U797" s="3052"/>
      <c r="V797" s="3052"/>
      <c r="W797" s="3052"/>
      <c r="X797" s="3052"/>
      <c r="Y797" s="3052"/>
      <c r="Z797" s="3017">
        <v>10</v>
      </c>
      <c r="AA797" s="3018"/>
      <c r="AB797" s="3018"/>
      <c r="AC797" s="3018"/>
      <c r="AD797" s="3018"/>
      <c r="AE797" s="3019"/>
      <c r="AF797" s="3054"/>
      <c r="AG797" s="3054"/>
      <c r="AH797" s="3054"/>
      <c r="AI797" s="3054"/>
      <c r="AJ797" s="3054"/>
      <c r="AK797" s="305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3" t="s">
        <v>908</v>
      </c>
      <c r="C798" s="3043"/>
      <c r="D798" s="3043"/>
      <c r="E798" s="3043"/>
      <c r="F798" s="3043"/>
      <c r="G798" s="3043"/>
      <c r="H798" s="3043"/>
      <c r="I798" s="3043"/>
      <c r="J798" s="3043"/>
      <c r="K798" s="3043"/>
      <c r="L798" s="3043"/>
      <c r="M798" s="3043"/>
      <c r="N798" s="3043"/>
      <c r="O798" s="3043"/>
      <c r="P798" s="3043"/>
      <c r="Q798" s="3043"/>
      <c r="R798" s="3043"/>
      <c r="S798" s="3044"/>
      <c r="T798" s="3045">
        <f>AK684</f>
        <v>12.5</v>
      </c>
      <c r="U798" s="3045"/>
      <c r="V798" s="3045"/>
      <c r="W798" s="3045"/>
      <c r="X798" s="3045"/>
      <c r="Y798" s="3045"/>
      <c r="Z798" s="3055">
        <v>10</v>
      </c>
      <c r="AA798" s="3056"/>
      <c r="AB798" s="3056"/>
      <c r="AC798" s="3056"/>
      <c r="AD798" s="3056"/>
      <c r="AE798" s="3057"/>
      <c r="AF798" s="3049">
        <f>IF(T798&gt;Z798,Z798,T798)</f>
        <v>10</v>
      </c>
      <c r="AG798" s="3049"/>
      <c r="AH798" s="3049"/>
      <c r="AI798" s="3049"/>
      <c r="AJ798" s="3049"/>
      <c r="AK798" s="304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3" t="s">
        <v>1851</v>
      </c>
      <c r="C799" s="3043"/>
      <c r="D799" s="3043"/>
      <c r="E799" s="3043"/>
      <c r="F799" s="3043"/>
      <c r="G799" s="3043"/>
      <c r="H799" s="3043"/>
      <c r="I799" s="3043"/>
      <c r="J799" s="3043"/>
      <c r="K799" s="3043"/>
      <c r="L799" s="3043"/>
      <c r="M799" s="3043"/>
      <c r="N799" s="3043"/>
      <c r="O799" s="3043"/>
      <c r="P799" s="3043"/>
      <c r="Q799" s="3043"/>
      <c r="R799" s="3043"/>
      <c r="S799" s="3044"/>
      <c r="T799" s="3045">
        <f>AK774</f>
        <v>12</v>
      </c>
      <c r="U799" s="3045"/>
      <c r="V799" s="3045"/>
      <c r="W799" s="3045"/>
      <c r="X799" s="3045"/>
      <c r="Y799" s="3045"/>
      <c r="Z799" s="3055">
        <v>12</v>
      </c>
      <c r="AA799" s="3056"/>
      <c r="AB799" s="3056"/>
      <c r="AC799" s="3056"/>
      <c r="AD799" s="3056"/>
      <c r="AE799" s="3057"/>
      <c r="AF799" s="3049">
        <f>IF(T799&gt;Z799,Z799,T799)</f>
        <v>12</v>
      </c>
      <c r="AG799" s="3049"/>
      <c r="AH799" s="3049"/>
      <c r="AI799" s="3049"/>
      <c r="AJ799" s="3049"/>
      <c r="AK799" s="304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0" t="s">
        <v>1876</v>
      </c>
      <c r="B800" s="3043"/>
      <c r="C800" s="3043"/>
      <c r="D800" s="3043"/>
      <c r="E800" s="3043"/>
      <c r="F800" s="3043"/>
      <c r="G800" s="3043"/>
      <c r="H800" s="3043"/>
      <c r="I800" s="3043"/>
      <c r="J800" s="3043"/>
      <c r="K800" s="3043"/>
      <c r="L800" s="3043"/>
      <c r="M800" s="3043"/>
      <c r="N800" s="3043"/>
      <c r="O800" s="3043"/>
      <c r="P800" s="3043"/>
      <c r="Q800" s="3043"/>
      <c r="R800" s="3043"/>
      <c r="S800" s="3044"/>
      <c r="T800" s="3061"/>
      <c r="U800" s="3061"/>
      <c r="V800" s="3061"/>
      <c r="W800" s="3061"/>
      <c r="X800" s="3061"/>
      <c r="Y800" s="3061"/>
      <c r="Z800" s="3053" t="s">
        <v>1877</v>
      </c>
      <c r="AA800" s="3053"/>
      <c r="AB800" s="3053"/>
      <c r="AC800" s="3053"/>
      <c r="AD800" s="3053"/>
      <c r="AE800" s="3053"/>
      <c r="AF800" s="3055">
        <f>IF(T800&gt;0,T800,0)</f>
        <v>0</v>
      </c>
      <c r="AG800" s="3056"/>
      <c r="AH800" s="3056"/>
      <c r="AI800" s="3056"/>
      <c r="AJ800" s="3056"/>
      <c r="AK800" s="305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2" t="s">
        <v>1878</v>
      </c>
      <c r="B801" s="3063"/>
      <c r="C801" s="3063"/>
      <c r="D801" s="3063"/>
      <c r="E801" s="3063"/>
      <c r="F801" s="3063"/>
      <c r="G801" s="3063"/>
      <c r="H801" s="3063"/>
      <c r="I801" s="3063"/>
      <c r="J801" s="3063"/>
      <c r="K801" s="3063"/>
      <c r="L801" s="3063"/>
      <c r="M801" s="3063"/>
      <c r="N801" s="3063"/>
      <c r="O801" s="3063"/>
      <c r="P801" s="3063"/>
      <c r="Q801" s="3063"/>
      <c r="R801" s="3063"/>
      <c r="S801" s="3063"/>
      <c r="T801" s="3063"/>
      <c r="U801" s="3063"/>
      <c r="V801" s="3063"/>
      <c r="W801" s="3063"/>
      <c r="X801" s="3063"/>
      <c r="Y801" s="3063"/>
      <c r="Z801" s="3063"/>
      <c r="AA801" s="3063"/>
      <c r="AB801" s="3063"/>
      <c r="AC801" s="3063"/>
      <c r="AD801" s="3063"/>
      <c r="AE801" s="3064"/>
      <c r="AF801" s="3068">
        <f ca="1">SUM(AF784:AK799)-AF800</f>
        <v>120</v>
      </c>
      <c r="AG801" s="3069"/>
      <c r="AH801" s="3069"/>
      <c r="AI801" s="3069"/>
      <c r="AJ801" s="3069"/>
      <c r="AK801" s="307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65"/>
      <c r="B802" s="3066"/>
      <c r="C802" s="3066"/>
      <c r="D802" s="3066"/>
      <c r="E802" s="3066"/>
      <c r="F802" s="3066"/>
      <c r="G802" s="3066"/>
      <c r="H802" s="3066"/>
      <c r="I802" s="3066"/>
      <c r="J802" s="3066"/>
      <c r="K802" s="3066"/>
      <c r="L802" s="3066"/>
      <c r="M802" s="3066"/>
      <c r="N802" s="3066"/>
      <c r="O802" s="3066"/>
      <c r="P802" s="3066"/>
      <c r="Q802" s="3066"/>
      <c r="R802" s="3066"/>
      <c r="S802" s="3066"/>
      <c r="T802" s="3066"/>
      <c r="U802" s="3066"/>
      <c r="V802" s="3066"/>
      <c r="W802" s="3066"/>
      <c r="X802" s="3066"/>
      <c r="Y802" s="3066"/>
      <c r="Z802" s="3066"/>
      <c r="AA802" s="3066"/>
      <c r="AB802" s="3066"/>
      <c r="AC802" s="3066"/>
      <c r="AD802" s="3066"/>
      <c r="AE802" s="3067"/>
      <c r="AF802" s="3071"/>
      <c r="AG802" s="3072"/>
      <c r="AH802" s="3072"/>
      <c r="AI802" s="3072"/>
      <c r="AJ802" s="3072"/>
      <c r="AK802" s="307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Rigoberto Guzman</cp:lastModifiedBy>
  <cp:lastPrinted>2021-04-23T23:58:28Z</cp:lastPrinted>
  <dcterms:created xsi:type="dcterms:W3CDTF">2007-12-27T18:26:28Z</dcterms:created>
  <dcterms:modified xsi:type="dcterms:W3CDTF">2021-09-09T07:56:36Z</dcterms:modified>
</cp:coreProperties>
</file>